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triebssupport\afm KMS\Entscheidungsnavigationen\1. Altersvorsorge\3. Rentenversicherung\3. Navi FRV-mit Garantie\"/>
    </mc:Choice>
  </mc:AlternateContent>
  <xr:revisionPtr revIDLastSave="0" documentId="13_ncr:1_{6D4DAD18-A785-483A-8D00-A29C855B5CCC}" xr6:coauthVersionLast="47" xr6:coauthVersionMax="47" xr10:uidLastSave="{00000000-0000-0000-0000-000000000000}"/>
  <bookViews>
    <workbookView xWindow="-120" yWindow="-120" windowWidth="29040" windowHeight="17640" activeTab="5" xr2:uid="{00000000-000D-0000-FFFF-FFFF00000000}"/>
  </bookViews>
  <sheets>
    <sheet name="Deckblatt" sheetId="1" r:id="rId1"/>
    <sheet name="Gesamt" sheetId="6" r:id="rId2"/>
    <sheet name="Finanzstärke extern" sheetId="11" r:id="rId3"/>
    <sheet name="Teil I Ertrag &amp; Kosten " sheetId="4" r:id="rId4"/>
    <sheet name="Teil II" sheetId="3" r:id="rId5"/>
    <sheet name="Teil III" sheetId="8" r:id="rId6"/>
    <sheet name="Teil IV" sheetId="10" r:id="rId7"/>
  </sheets>
  <definedNames>
    <definedName name="_xlnm._FilterDatabase" localSheetId="1" hidden="1">Gesamt!$A$2:$H$17</definedName>
    <definedName name="_xlnm.Print_Area" localSheetId="2">'Finanzstärke extern'!$A$1:$D$17</definedName>
    <definedName name="_xlnm.Print_Area" localSheetId="1">Gesamt!$A$1:$I$25</definedName>
    <definedName name="_xlnm.Print_Area" localSheetId="3">'Teil I Ertrag &amp; Kosten '!$A$1:$H$18</definedName>
    <definedName name="_xlnm.Print_Area" localSheetId="5">'Teil III'!$A$1:$G$17</definedName>
    <definedName name="_xlnm.Print_Area" localSheetId="6">'Teil IV'!$A$1:$E$16</definedName>
    <definedName name="_xlnm.Print_Titles" localSheetId="1">Gesamt!$2:$2</definedName>
    <definedName name="_xlnm.Print_Titles" localSheetId="3">'Teil I Ertrag &amp; Kosten '!$2:$2</definedName>
    <definedName name="_xlnm.Print_Titles" localSheetId="4">'Teil II'!$2:$2</definedName>
    <definedName name="_xlnm.Print_Titles" localSheetId="5">'Teil III'!$2:$2</definedName>
    <definedName name="_xlnm.Print_Titles" localSheetId="6">'Teil IV'!$2:$2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1" l="1"/>
  <c r="H5" i="4" l="1"/>
  <c r="H11" i="4"/>
  <c r="H9" i="4"/>
  <c r="H7" i="4"/>
  <c r="H13" i="4"/>
  <c r="H15" i="4"/>
  <c r="H7" i="6" l="1"/>
  <c r="H11" i="6"/>
  <c r="H9" i="6"/>
  <c r="H15" i="6"/>
  <c r="H13" i="6"/>
  <c r="H5" i="6"/>
  <c r="H3" i="6" l="1"/>
  <c r="D8" i="11" l="1"/>
  <c r="D10" i="11"/>
  <c r="D12" i="11"/>
  <c r="D14" i="11"/>
  <c r="L11" i="3" l="1"/>
  <c r="L9" i="3"/>
  <c r="L7" i="3"/>
  <c r="L13" i="3"/>
  <c r="L15" i="3"/>
  <c r="L3" i="3"/>
  <c r="E5" i="10" l="1"/>
  <c r="E15" i="10" l="1"/>
  <c r="E3" i="10" l="1"/>
  <c r="E11" i="10"/>
  <c r="E9" i="10"/>
  <c r="E7" i="10"/>
</calcChain>
</file>

<file path=xl/sharedStrings.xml><?xml version="1.0" encoding="utf-8"?>
<sst xmlns="http://schemas.openxmlformats.org/spreadsheetml/2006/main" count="423" uniqueCount="194">
  <si>
    <t>Gesellschaft</t>
  </si>
  <si>
    <t>Gesamtbewertung</t>
  </si>
  <si>
    <t>Volkswohl Bund</t>
  </si>
  <si>
    <t>JJJ</t>
  </si>
  <si>
    <t>JJ</t>
  </si>
  <si>
    <t>J</t>
  </si>
  <si>
    <t>RG oder RK</t>
  </si>
  <si>
    <t>RG</t>
  </si>
  <si>
    <t>Swiss Life</t>
  </si>
  <si>
    <t>LV 1871</t>
  </si>
  <si>
    <t xml:space="preserve"> </t>
  </si>
  <si>
    <t>«««««</t>
  </si>
  <si>
    <t>Zuzahlungen</t>
  </si>
  <si>
    <t>Qualität der BU-Bedingungen</t>
  </si>
  <si>
    <t>Teil I</t>
  </si>
  <si>
    <t>Teil II</t>
  </si>
  <si>
    <t>Teil III</t>
  </si>
  <si>
    <t>Teil IV</t>
  </si>
  <si>
    <t xml:space="preserve">Todesfallschutz in der AW  </t>
  </si>
  <si>
    <t>Alte Leipziger</t>
  </si>
  <si>
    <t>Teilnentnahme</t>
  </si>
  <si>
    <t>Teilrenten</t>
  </si>
  <si>
    <t xml:space="preserve">Todesfallschutz  im Rentenbezug  </t>
  </si>
  <si>
    <t>««««</t>
  </si>
  <si>
    <t>25 € / 50 €</t>
  </si>
  <si>
    <t>kein Stornoabzug</t>
  </si>
  <si>
    <t>Stornoabzug bei Abbruch</t>
  </si>
  <si>
    <t>JJJJ</t>
  </si>
  <si>
    <t>5 Jahre vor Ablauf Umschichtung in risikoärmere Fonds</t>
  </si>
  <si>
    <t>afm Entscheidungsnavigation 
 Fondspolicen / 3. Schicht</t>
  </si>
  <si>
    <t>Mindestbeitrag / Mindestrente mtl. (informativ)</t>
  </si>
  <si>
    <t>Deckungsstock-wechseloption</t>
  </si>
  <si>
    <t>Biometrische Zusatzoptionen</t>
  </si>
  <si>
    <t>Vertragsguthaben, mind. Summe des tatsächlich gezahlten HV-Beitrags</t>
  </si>
  <si>
    <t xml:space="preserve"> 
10 € / 25 €</t>
  </si>
  <si>
    <t>RK</t>
  </si>
  <si>
    <t>Angebot zum AAM &amp; weitere Sicherungsmechanismen</t>
  </si>
  <si>
    <t xml:space="preserve"> Beitragsrückgewähr, optional Günstigerprüfung zwischen Betiragsrückgewähr und Vertragsguthaben,  </t>
  </si>
  <si>
    <t>Stuttgarter</t>
  </si>
  <si>
    <t xml:space="preserve">Allianz </t>
  </si>
  <si>
    <t>Invest Flex</t>
  </si>
  <si>
    <t xml:space="preserve">FR15  </t>
  </si>
  <si>
    <t>Garantie flexibel wählbar?</t>
  </si>
  <si>
    <t xml:space="preserve">Vertragsguthaben zzgl. Beteiligung an den Bewertungsreserven, bei Tod in den letzten 5 Jahren vor Rentenbeginn Günstigerprüfung. </t>
  </si>
  <si>
    <t>Vertragsguthaben</t>
  </si>
  <si>
    <t>RG, RK</t>
  </si>
  <si>
    <t xml:space="preserve">25 €/ 25 €
 </t>
  </si>
  <si>
    <t>25 € / 10€</t>
  </si>
  <si>
    <t>Qualität garantierter Rentenfaktor aus Berechnungsbeispiel*</t>
  </si>
  <si>
    <t>5 Jahre vor Ablauf optional schrittweise Umschichtung in Geldmarktfonds, Rebalancing, "50Step" (Erhöhung der Ablaufgarantie, wenn 50% des Garantieguthabens erreicht sind)</t>
  </si>
  <si>
    <t>RK, bei Ausschluss Rente+ auch RG</t>
  </si>
  <si>
    <t xml:space="preserve">FR / X </t>
  </si>
  <si>
    <t>Außer in den letzten 7 Jahren der Aufschubdauer, wenn die VP dann mind. 55 Jahre alt ist</t>
  </si>
  <si>
    <t>Allokationsempfehlung / Fondsqualität 
Detailbewertung ³</t>
  </si>
  <si>
    <t>Leistungsmerkmalvergleich 
von 
fondsgebundenen Rentenversicherungen mit Garantie</t>
  </si>
  <si>
    <t>Varianten Rentenbezug</t>
  </si>
  <si>
    <t>teildynamisch, dynamisch, konstant</t>
  </si>
  <si>
    <t>teildynamisch, dynamisch, konstant, fondsgebunden</t>
  </si>
  <si>
    <t>Ja (außer bei Kollektivverträgen)</t>
  </si>
  <si>
    <t xml:space="preserve">Ja, gegen Mehrbeitrag auch bei Aussetzung der HV-Dynamik  </t>
  </si>
  <si>
    <t>IAS (Glättungsinstrument),Rebalancing,Guthabensicherung statisch oder aktiv, bis 2 Jahre vor Ablauf Umschichtung in risikoarme Fonds</t>
  </si>
  <si>
    <t>Tarife</t>
  </si>
  <si>
    <t>Σ</t>
  </si>
  <si>
    <t>Gesamtansicht</t>
  </si>
  <si>
    <t>ja</t>
  </si>
  <si>
    <t>nein</t>
  </si>
  <si>
    <t>nein, entweder 0% oder 50%.</t>
  </si>
  <si>
    <t>50 € Stornoabzug zzgl 0,5% des Garantieguthabens pro VJ (max. 20%). Kein Abzug, wenn die VP das 60.Lebensjahr vollendet hat und die verbleibende Dauer max. 5 Jahre beträgt</t>
  </si>
  <si>
    <t>ja, 0, 60%, 80,100 %</t>
  </si>
  <si>
    <t>ja, zwischen 0% und 100% in 5er-Schritten jederzeit anpassbar.</t>
  </si>
  <si>
    <t>ja, von 10 % bis 80% in 10er-Schritten</t>
  </si>
  <si>
    <t xml:space="preserve">mind. 500 € </t>
  </si>
  <si>
    <t>mind. 300 €</t>
  </si>
  <si>
    <t>mind. 500 €</t>
  </si>
  <si>
    <t>mind. 200 €</t>
  </si>
  <si>
    <t>ja, auch stufenweise</t>
  </si>
  <si>
    <t xml:space="preserve">Beitragsfrei: Erhöhte Altersrente bei Eintritt der Pflegebedürftigkeit vor und im Rentenbezug. Todesfallschutzz dann max. 10 Jahre RG  |  BUZ+ </t>
  </si>
  <si>
    <t>Beitragsfrei: Erhöhte Altersrente bei Eintritt der Pflegebedürftigkeit vor und im Rentenbezug. Todesfallschutz dann max. 10 Jahre RG | BUZ+</t>
  </si>
  <si>
    <t>Beitragsfrei: Verdopplung der um 15% reduzierten Altersrente bei Eintritt der Pflegebedürftigkeit im Rentenbezug. Der Todesfallschutz reduziert sich auf 10 Jahre RG.</t>
  </si>
  <si>
    <t xml:space="preserve">"Sparzielgarantie" BU-Beitragsbefreiung inkl. Dynamik HV </t>
  </si>
  <si>
    <t>Transparenz: Ermittlung RF auf Basis sofortbeginnende Rente zum Renteneintritt</t>
  </si>
  <si>
    <t>Verzicht auf 
Anpassungs-
vorbehalt 
§ 163 VVG</t>
  </si>
  <si>
    <t xml:space="preserve">  28,89 €  pro 10.000 € Vertragsguthaben 14,45 € (50%) garantiert.</t>
  </si>
  <si>
    <r>
      <t xml:space="preserve"> 28,72 € pro 10.000 € </t>
    </r>
    <r>
      <rPr>
        <b/>
        <sz val="8"/>
        <rFont val="Arial"/>
        <family val="2"/>
      </rPr>
      <t>Fondsguthaben (Topf 2)</t>
    </r>
    <r>
      <rPr>
        <sz val="8"/>
        <rFont val="Arial"/>
        <family val="2"/>
      </rPr>
      <t>, 22,97 € (80%) garantiert + garantierte Mindestrente aus Topf 1 (Deckungsstock)</t>
    </r>
  </si>
  <si>
    <t>28,79 € pro 10.000 € Vertragsguthaben, 24,89 € (86%) garantiert</t>
  </si>
  <si>
    <t>JJJJJ</t>
  </si>
  <si>
    <t>Mein Plan</t>
  </si>
  <si>
    <t>Ja, mind. 200 €, auch Auszahlungsplan möglich.</t>
  </si>
  <si>
    <t xml:space="preserve">  
28,26 €  pro 10.000 € Vertragsguthaben 24,22 € (85%) garantiert.</t>
  </si>
  <si>
    <t>ja, zwischen 0% und 100% in 10er-Schritten.</t>
  </si>
  <si>
    <t>Bei Garantie: max. 4% der eingezahlten Beiträge und Zuzahlungen, der Satz fällt analog der zurückgelegten Vertragslaufzeit. Ohne Garantie: Kein Abzug</t>
  </si>
  <si>
    <t xml:space="preserve">mind. 200 € </t>
  </si>
  <si>
    <t xml:space="preserve"> individuelle Todesfallleistung mit 3 Jahren WZ, Vertragsguthaben, Beitragsrückgewähr, optional Günstigerprüfung</t>
  </si>
  <si>
    <t>eXtra-Rente: Erhöhte Altersrente bei bestimmten chronischen Erkrankungen, Pflege-Option: Verdopplung der Altersreten bei Pflegebedürftigekeit vor und im Rentenbezug</t>
  </si>
  <si>
    <t xml:space="preserve">teildynamisch, dynamisch, konstant </t>
  </si>
  <si>
    <t>nein, aber Günstigerprüfung</t>
  </si>
  <si>
    <r>
      <t xml:space="preserve">Volkswohl Bund 
</t>
    </r>
    <r>
      <rPr>
        <sz val="8"/>
        <rFont val="Arial"/>
        <family val="2"/>
      </rPr>
      <t>(FR/X)</t>
    </r>
  </si>
  <si>
    <r>
      <t xml:space="preserve">Allianz 
</t>
    </r>
    <r>
      <rPr>
        <sz val="8"/>
        <rFont val="Arial"/>
        <family val="2"/>
      </rPr>
      <t>(Invest Flex)</t>
    </r>
  </si>
  <si>
    <r>
      <t xml:space="preserve">Alte Leipziger
</t>
    </r>
    <r>
      <rPr>
        <sz val="8"/>
        <rFont val="Arial"/>
        <family val="2"/>
      </rPr>
      <t>(FR15)</t>
    </r>
  </si>
  <si>
    <r>
      <t>LV 1871
(</t>
    </r>
    <r>
      <rPr>
        <sz val="8"/>
        <rFont val="Arial"/>
        <family val="2"/>
      </rPr>
      <t>Mein Plan)</t>
    </r>
  </si>
  <si>
    <t>Rebalancing, LOCK-IN -Funktion, 5 Jahre vor Ablauf Umschichtung in risikoärmere Fonds</t>
  </si>
  <si>
    <t>Bewertung ESG-Strategie *1</t>
  </si>
  <si>
    <t xml:space="preserve"> *1:  Kriterienfragen zur Nachhaltigkeit des Versicherers  (pro erfüllter Frage jeweils 1 Punkt)</t>
  </si>
  <si>
    <t>Vermeidet der Versicherer unethische / nicht nachhaltige Investitionen ?</t>
  </si>
  <si>
    <t>Nimmt der Versicherer Einfluss auf die Kapitalanlagegesellschaften / Unternehmen ?</t>
  </si>
  <si>
    <t>Wird die Strategie extern geprüft ?</t>
  </si>
  <si>
    <t>Setzt der Versicherer Nachhaltigkeitsmechanismen auch im Deckungsstock um (z.B. Immobilien für gemeinnützige Zwecke) ?</t>
  </si>
  <si>
    <t>Findet Nachhaltigkeit auch Berücksichtigung im Arbeitsprozess des Versicherers ?</t>
  </si>
  <si>
    <t>JJJJJJ</t>
  </si>
  <si>
    <t>Swiss Life (Maximo Dynamic+)</t>
  </si>
  <si>
    <t>Maximo Dynamic+</t>
  </si>
  <si>
    <t>Swiss Life Dynamic+
+
ETF Global</t>
  </si>
  <si>
    <t>ja, von 50% bis 100% in 10er Schritten</t>
  </si>
  <si>
    <t>Höhe in € genau je nach Jahr ausgewiesen, im Beispiel  Jahr 1-5 ca. 8% des Fondsguthabens. Ab dem vollendeten 62. Lebensjahr erfolgt kein Abzug mehr.</t>
  </si>
  <si>
    <r>
      <t xml:space="preserve">  21,40 € pro 10.000 € </t>
    </r>
    <r>
      <rPr>
        <b/>
        <sz val="8"/>
        <rFont val="Arial"/>
        <family val="2"/>
      </rPr>
      <t xml:space="preserve">Überschusskapital  + </t>
    </r>
    <r>
      <rPr>
        <sz val="8"/>
        <rFont val="Arial"/>
        <family val="2"/>
      </rPr>
      <t>garantierte Mindestrente</t>
    </r>
  </si>
  <si>
    <t>teildynamisch, dynamisch, fondsgebunden</t>
  </si>
  <si>
    <t xml:space="preserve">Rebalancing, automatische Gewinnsicherung, 5-10 Jahre vor Ablauf individuell gestaltete Umschichtung in risikärmere Fonds  </t>
  </si>
  <si>
    <t>BUZ mit "care-Option" : lebenslange BU-Rente, bei Pflegebedürftigkeit zum Ende der Versicherungsdauer</t>
  </si>
  <si>
    <t>Ja, nur solange zum Eintritt der BU die HV dynamisiert wurde</t>
  </si>
  <si>
    <t>Bewertung von 23 Kriterien mit einer möglichen Gesamtpunktzahl von 57 Punkten</t>
  </si>
  <si>
    <t>performance+</t>
  </si>
  <si>
    <t>Stuttgarter
(performance +)</t>
  </si>
  <si>
    <t>50 € Stornoabzug zzgl. 0,4% des Garantieguthabens multipliziert mit der restlichen Aufschubzeit (abzgl. 1/3 der gesamten Aufschubzeit), höchstens 10%.</t>
  </si>
  <si>
    <t xml:space="preserve"> 22,53 € pro 10.000 € auf das Überschussguthaben</t>
  </si>
  <si>
    <t>5 Jahre vor Ablauf optional schrittweise Umschichtung in ririkoärmere Fonds, Lock-In automatisch oder individuell, aktives Ausgleichsmanagement 
(Auto-Lock-In)</t>
  </si>
  <si>
    <r>
      <rPr>
        <sz val="8"/>
        <color rgb="FFFF0000"/>
        <rFont val="Arial"/>
        <family val="2"/>
      </rPr>
      <t>Nicht in den ersten 4 Jahren</t>
    </r>
    <r>
      <rPr>
        <sz val="8"/>
        <rFont val="Arial"/>
        <family val="2"/>
      </rPr>
      <t xml:space="preserve"> |  mind. 250 €</t>
    </r>
  </si>
  <si>
    <t>Wurden die Prinzipien und Verpflichtungen für verantwortliches Investieren der Vereinten Nationen (Principles for Responsible Investment - PRI UN) unterzeichnet?</t>
  </si>
  <si>
    <r>
      <t>Fonds</t>
    </r>
    <r>
      <rPr>
        <b/>
        <i/>
        <sz val="8"/>
        <rFont val="Arial"/>
        <family val="2"/>
      </rPr>
      <t>modern</t>
    </r>
  </si>
  <si>
    <r>
      <t xml:space="preserve">Volkswohl Bund 
</t>
    </r>
    <r>
      <rPr>
        <sz val="8"/>
        <rFont val="Arial"/>
        <family val="2"/>
      </rPr>
      <t>(Fonds</t>
    </r>
    <r>
      <rPr>
        <i/>
        <sz val="8"/>
        <rFont val="Arial"/>
        <family val="2"/>
      </rPr>
      <t>modern)</t>
    </r>
  </si>
  <si>
    <r>
      <t xml:space="preserve">Volkswohl Bund 
</t>
    </r>
    <r>
      <rPr>
        <sz val="8"/>
        <rFont val="Arial"/>
        <family val="2"/>
      </rPr>
      <t>(Fonds</t>
    </r>
    <r>
      <rPr>
        <i/>
        <sz val="8"/>
        <rFont val="Arial"/>
        <family val="2"/>
      </rPr>
      <t>modern FGR)</t>
    </r>
  </si>
  <si>
    <t xml:space="preserve"> 
10 € / keine</t>
  </si>
  <si>
    <t xml:space="preserve">50 € Stornoabzug zzgl 0,5%  des Garantieguthabens pro VJ (max. 20%).  </t>
  </si>
  <si>
    <t xml:space="preserve"> Beitragsrückgewähr, mindestens Vertragsguthaben</t>
  </si>
  <si>
    <t>RK, bei Ausschluss Rente+ auch RG bis zu 30 Jahren</t>
  </si>
  <si>
    <t>5 Jahre vor Ablauf schrittweise Reduzierung der Fondsquote,  Gewinnsicherung "GarantiePlus"</t>
  </si>
  <si>
    <r>
      <t xml:space="preserve">Volkswohl Bund 
</t>
    </r>
    <r>
      <rPr>
        <sz val="8"/>
        <rFont val="Arial"/>
        <family val="2"/>
      </rPr>
      <t>(Fonds</t>
    </r>
    <r>
      <rPr>
        <i/>
        <sz val="8"/>
        <rFont val="Arial"/>
        <family val="2"/>
      </rPr>
      <t>modern</t>
    </r>
    <r>
      <rPr>
        <sz val="8"/>
        <rFont val="Arial"/>
        <family val="2"/>
      </rPr>
      <t>)</t>
    </r>
  </si>
  <si>
    <r>
      <t xml:space="preserve">Stuttgarter
</t>
    </r>
    <r>
      <rPr>
        <sz val="8"/>
        <rFont val="Arial"/>
        <family val="2"/>
      </rPr>
      <t>(performance +)</t>
    </r>
  </si>
  <si>
    <r>
      <t xml:space="preserve">Swiss Life 
</t>
    </r>
    <r>
      <rPr>
        <sz val="8"/>
        <rFont val="Arial"/>
        <family val="2"/>
      </rPr>
      <t>(Maximo Dynamic+)</t>
    </r>
  </si>
  <si>
    <t>afm Rating</t>
  </si>
  <si>
    <t>Zurich, Württembergische,</t>
  </si>
  <si>
    <r>
      <t>** Alternative Ratings: Bspw.: Assekurata, Morgen &amp; Morgen (</t>
    </r>
    <r>
      <rPr>
        <sz val="10"/>
        <color theme="1"/>
        <rFont val="Wingdings"/>
        <charset val="2"/>
      </rPr>
      <t xml:space="preserve"> «</t>
    </r>
    <r>
      <rPr>
        <sz val="10"/>
        <rFont val="Arial"/>
        <family val="2"/>
      </rPr>
      <t xml:space="preserve"> -</t>
    </r>
    <r>
      <rPr>
        <sz val="10"/>
        <color theme="1"/>
        <rFont val="Wingdings"/>
        <charset val="2"/>
      </rPr>
      <t xml:space="preserve"> ««««« </t>
    </r>
    <r>
      <rPr>
        <sz val="10"/>
        <rFont val="Arial"/>
        <family val="2"/>
      </rPr>
      <t>) , IVFP, Weinmann-Studie</t>
    </r>
  </si>
  <si>
    <t xml:space="preserve">* Finanzstärke Ratingauswahl: S&amp;P | Fitch | Moodys, </t>
  </si>
  <si>
    <t>*S+P,Fitch, Moodys</t>
  </si>
  <si>
    <t>AA | AA | Aa3</t>
  </si>
  <si>
    <t>Allianz</t>
  </si>
  <si>
    <t xml:space="preserve">A+ | </t>
  </si>
  <si>
    <t>A | A+ | /</t>
  </si>
  <si>
    <t>/ | A | /</t>
  </si>
  <si>
    <t xml:space="preserve">Volkswohl Bund </t>
  </si>
  <si>
    <t>/ | A+ | /</t>
  </si>
  <si>
    <r>
      <rPr>
        <b/>
        <sz val="9"/>
        <color theme="0"/>
        <rFont val="Wingdings"/>
        <charset val="2"/>
      </rPr>
      <t>J</t>
    </r>
    <r>
      <rPr>
        <b/>
        <sz val="9"/>
        <color theme="0"/>
        <rFont val="Arial"/>
        <family val="2"/>
      </rPr>
      <t>Σ</t>
    </r>
  </si>
  <si>
    <t>Alternative Ratings **</t>
  </si>
  <si>
    <t xml:space="preserve">Finanzstärke* </t>
  </si>
  <si>
    <t>Teil 1 : Finanzstärke</t>
  </si>
  <si>
    <t>Finanzstärke extern</t>
  </si>
  <si>
    <t>³ Detailbewertung der Fondsqualität mit folgenden Fragestellungen (pro erfüllter Frage jeweils 1 Punkt): 
Gibt es mindestens einen gut bewerteten Wertsicherungsfonds? 
Gibt es mindestens einen gut bewerteten ETF-Wertsicherungsfonds?
Gibt es mindestens ein gut bewertetes aktiv gemanagtes Portfolio?
Gibt es mindestens ein gut bewertetes aktiv gemanagtes ETF-Portfolio?
Steht ein insgesamt qualitativ vielseitiges Fondsuniversum zur Auswahl? 
Punktabzug für statische Deckungsstock-Systeme.</t>
  </si>
  <si>
    <t>ja, zwischen 50% und 80% (auch veränderbar)</t>
  </si>
  <si>
    <r>
      <t xml:space="preserve">BSF Managed Index Portfolios Growth
</t>
    </r>
    <r>
      <rPr>
        <u/>
        <sz val="8"/>
        <rFont val="Arial"/>
        <family val="2"/>
      </rPr>
      <t>oder</t>
    </r>
    <r>
      <rPr>
        <sz val="8"/>
        <rFont val="Arial"/>
        <family val="2"/>
      </rPr>
      <t xml:space="preserve"> Portfolio ETF (Indexfonds)
 </t>
    </r>
  </si>
  <si>
    <t xml:space="preserve">Allianz Dynamic Multi Asset Strategy SRI 75
max. 10 Fonds </t>
  </si>
  <si>
    <r>
      <t>BSF Managed Index Portfolios Growth</t>
    </r>
    <r>
      <rPr>
        <u/>
        <sz val="8"/>
        <rFont val="Arial"/>
        <family val="2"/>
      </rPr>
      <t xml:space="preserve"> oder </t>
    </r>
    <r>
      <rPr>
        <sz val="8"/>
        <rFont val="Arial"/>
        <family val="2"/>
      </rPr>
      <t>Portfolio ETF (Indexfonds)                                                      max. 10 Fonds, mind 5% pro Fonds</t>
    </r>
  </si>
  <si>
    <t>Gesamtkosten-quote ²</t>
  </si>
  <si>
    <t>Rendite Index 
Durchschnittsszenario</t>
  </si>
  <si>
    <t>²"Gesamtkostenquote Ablauf" nach Verbandsempfehlung GDV. Quelle: Morgen&amp;Morgen</t>
  </si>
  <si>
    <t>Garantieniveau (informativ)</t>
  </si>
  <si>
    <t>ETF-Portfolio Plus 90</t>
  </si>
  <si>
    <t>ESG-Portfolio 5</t>
  </si>
  <si>
    <t>AL Portfolio Zukunft 100</t>
  </si>
  <si>
    <t xml:space="preserve">22,81 € pro 10.000 € Vertragsguthaben </t>
  </si>
  <si>
    <t>RKW nach 
10 / 20 Jahren</t>
  </si>
  <si>
    <r>
      <t xml:space="preserve">Alte Leipziger 
</t>
    </r>
    <r>
      <rPr>
        <sz val="8"/>
        <rFont val="Arial"/>
        <family val="2"/>
      </rPr>
      <t>(FR15)</t>
    </r>
  </si>
  <si>
    <t>mögliche Rente: 213 €
mögliche Ablaufleistung: 89.321 €</t>
  </si>
  <si>
    <t>garantierte Rente: 91,71 €
garantierte Ablaufleistung: 30.720 €</t>
  </si>
  <si>
    <t>15.346 €
40.621 €</t>
  </si>
  <si>
    <t>14.734 €
39.128 €</t>
  </si>
  <si>
    <t>14.246 €
39.941 €</t>
  </si>
  <si>
    <r>
      <t xml:space="preserve">mögliche Rente: 262 €  € </t>
    </r>
    <r>
      <rPr>
        <b/>
        <sz val="8"/>
        <rFont val="Arial"/>
        <family val="2"/>
      </rPr>
      <t>(Bruttomethode)</t>
    </r>
    <r>
      <rPr>
        <sz val="8"/>
        <rFont val="Arial"/>
        <family val="2"/>
      </rPr>
      <t xml:space="preserve">
mögliche Ablaufleistung:88.078  € </t>
    </r>
    <r>
      <rPr>
        <b/>
        <sz val="8"/>
        <rFont val="Arial"/>
        <family val="2"/>
      </rPr>
      <t>(Bruttomehtode)</t>
    </r>
  </si>
  <si>
    <t>14.035 €
38.575 €</t>
  </si>
  <si>
    <t>garantierte Rente: 85,08 €
garantierte Ablaufleistung:30.720  €</t>
  </si>
  <si>
    <t>13.255 €
34.728 €</t>
  </si>
  <si>
    <t>garantierte Rente: 87,93 €
garantierte Ablaufleistung: 30.720 €</t>
  </si>
  <si>
    <t>garantierte Rente: 91,48 €
garantierte Ablaufleistung: 30.720 €</t>
  </si>
  <si>
    <t>garantierte Rente: 91,15 €
garantierte Ablaufleistung: 30.720 €</t>
  </si>
  <si>
    <t>Beispiel
m/w 35 J. / 100 € mtl. EA 65, RG 10 Jahre, stochastische Hochrechnung, Einzeltarif ohne Rabattierung</t>
  </si>
  <si>
    <t>garantierte Rente: 90,62 €
garantierte Ablaufleistung: 30.720 €</t>
  </si>
  <si>
    <t>mögliche Rente: 275 €
mögliche Ablaufleistung: 91.241 €</t>
  </si>
  <si>
    <t>mögliche Rente: 255 €
mögliche Ablaufleistung: 86.059 €</t>
  </si>
  <si>
    <t>mögliche Rente: 261 €
mögliche Ablaufleistung: 87.640 €</t>
  </si>
  <si>
    <t>garantierte Rente: 53,17 €
garantierte Ablaufleistung: 19.200 €</t>
  </si>
  <si>
    <t>mögliche Rente: 220 €
mögliche Ablaufleistung: 74,29 €</t>
  </si>
  <si>
    <t>12.759 €
33.880 €</t>
  </si>
  <si>
    <t>**Morgen&amp;Morgen Stand 04.2024</t>
  </si>
  <si>
    <t>mögliche Rente: 216 €
mögliche Ablaufleistung: 74.087€</t>
  </si>
  <si>
    <t>14.219 €
39.112 €</t>
  </si>
  <si>
    <t>Σ (2fache Gewichtund)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</si>
</sst>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#,##0.0_ ;[Red]\-#,##0.0\ "/>
  </numFmts>
  <fonts count="37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2"/>
      <color indexed="56"/>
      <name val="Tahoma"/>
      <family val="2"/>
    </font>
    <font>
      <b/>
      <sz val="16"/>
      <name val="Tahoma"/>
      <family val="2"/>
    </font>
    <font>
      <sz val="13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Wingdings"/>
      <charset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8"/>
      <name val="Arial"/>
      <family val="2"/>
      <charset val="1"/>
    </font>
    <font>
      <b/>
      <sz val="8"/>
      <color indexed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indexed="9"/>
      <name val="Arial"/>
      <family val="2"/>
    </font>
    <font>
      <b/>
      <i/>
      <u/>
      <sz val="10"/>
      <color theme="1"/>
      <name val="Arial"/>
      <family val="2"/>
    </font>
    <font>
      <sz val="10"/>
      <color theme="1"/>
      <name val="Wingdings"/>
      <charset val="2"/>
    </font>
    <font>
      <b/>
      <sz val="12"/>
      <color rgb="FF1D2D4B"/>
      <name val="Arial"/>
      <family val="2"/>
    </font>
    <font>
      <sz val="9"/>
      <name val="Wingdings"/>
      <charset val="2"/>
    </font>
    <font>
      <b/>
      <sz val="9"/>
      <name val="Arial"/>
      <family val="2"/>
    </font>
    <font>
      <i/>
      <sz val="9"/>
      <name val="Arial"/>
      <family val="2"/>
    </font>
    <font>
      <i/>
      <sz val="9"/>
      <name val="Wingdings"/>
      <charset val="2"/>
    </font>
    <font>
      <b/>
      <i/>
      <sz val="8"/>
      <color indexed="9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0"/>
      <name val="Wingdings"/>
      <charset val="2"/>
    </font>
    <font>
      <b/>
      <sz val="9"/>
      <color indexed="9"/>
      <name val="Arial"/>
      <family val="2"/>
    </font>
    <font>
      <u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9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D2D4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</borders>
  <cellStyleXfs count="3">
    <xf numFmtId="164" fontId="0" fillId="0" borderId="0"/>
    <xf numFmtId="164" fontId="12" fillId="0" borderId="0"/>
    <xf numFmtId="0" fontId="2" fillId="0" borderId="0"/>
  </cellStyleXfs>
  <cellXfs count="136">
    <xf numFmtId="164" fontId="0" fillId="0" borderId="0" xfId="0"/>
    <xf numFmtId="164" fontId="7" fillId="0" borderId="0" xfId="0" applyFont="1" applyBorder="1" applyAlignment="1">
      <alignment horizontal="center" vertical="center" wrapText="1"/>
    </xf>
    <xf numFmtId="164" fontId="8" fillId="0" borderId="0" xfId="0" applyFont="1" applyBorder="1" applyAlignment="1">
      <alignment vertical="center" wrapText="1"/>
    </xf>
    <xf numFmtId="164" fontId="9" fillId="0" borderId="0" xfId="0" applyFont="1" applyBorder="1" applyAlignment="1">
      <alignment horizontal="center" vertical="center" wrapText="1"/>
    </xf>
    <xf numFmtId="164" fontId="7" fillId="0" borderId="0" xfId="0" applyFont="1" applyBorder="1" applyAlignment="1">
      <alignment vertical="center" wrapText="1"/>
    </xf>
    <xf numFmtId="164" fontId="0" fillId="0" borderId="0" xfId="0" applyAlignment="1"/>
    <xf numFmtId="164" fontId="9" fillId="0" borderId="0" xfId="0" applyFont="1" applyBorder="1" applyAlignment="1">
      <alignment vertical="center" wrapText="1"/>
    </xf>
    <xf numFmtId="164" fontId="7" fillId="0" borderId="0" xfId="0" applyFont="1" applyFill="1" applyBorder="1" applyAlignment="1">
      <alignment vertical="center" wrapText="1"/>
    </xf>
    <xf numFmtId="164" fontId="10" fillId="0" borderId="0" xfId="0" applyFont="1"/>
    <xf numFmtId="164" fontId="10" fillId="0" borderId="0" xfId="0" applyFont="1" applyAlignment="1">
      <alignment vertical="top" wrapText="1"/>
    </xf>
    <xf numFmtId="164" fontId="10" fillId="0" borderId="0" xfId="0" applyFont="1" applyAlignment="1">
      <alignment horizontal="left"/>
    </xf>
    <xf numFmtId="164" fontId="0" fillId="0" borderId="0" xfId="0" applyProtection="1">
      <protection locked="0"/>
    </xf>
    <xf numFmtId="164" fontId="6" fillId="0" borderId="0" xfId="0" applyFont="1" applyBorder="1" applyAlignment="1" applyProtection="1">
      <alignment vertical="top" wrapText="1"/>
      <protection locked="0"/>
    </xf>
    <xf numFmtId="164" fontId="6" fillId="0" borderId="0" xfId="0" applyFont="1" applyBorder="1" applyAlignment="1" applyProtection="1">
      <alignment horizontal="center" vertical="top" wrapText="1"/>
      <protection locked="0"/>
    </xf>
    <xf numFmtId="164" fontId="10" fillId="0" borderId="0" xfId="0" applyFont="1" applyFill="1" applyBorder="1" applyAlignment="1">
      <alignment vertical="center" wrapText="1"/>
    </xf>
    <xf numFmtId="164" fontId="0" fillId="3" borderId="0" xfId="0" applyFill="1"/>
    <xf numFmtId="164" fontId="0" fillId="0" borderId="0" xfId="0" applyFill="1" applyProtection="1">
      <protection locked="0"/>
    </xf>
    <xf numFmtId="10" fontId="3" fillId="0" borderId="3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3" xfId="0" applyFont="1" applyFill="1" applyBorder="1" applyAlignment="1">
      <alignment horizontal="center" vertical="center" wrapText="1"/>
    </xf>
    <xf numFmtId="164" fontId="3" fillId="0" borderId="4" xfId="0" applyFont="1" applyFill="1" applyBorder="1" applyAlignment="1">
      <alignment horizontal="center" vertical="center" wrapText="1"/>
    </xf>
    <xf numFmtId="164" fontId="3" fillId="0" borderId="3" xfId="0" applyFont="1" applyFill="1" applyBorder="1" applyAlignment="1">
      <alignment horizontal="center" vertical="center" wrapText="1"/>
    </xf>
    <xf numFmtId="164" fontId="3" fillId="0" borderId="4" xfId="0" applyFont="1" applyFill="1" applyBorder="1" applyAlignment="1">
      <alignment horizontal="center" vertical="center" wrapText="1"/>
    </xf>
    <xf numFmtId="164" fontId="0" fillId="0" borderId="0" xfId="0" applyAlignment="1" applyProtection="1">
      <alignment horizont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64" fontId="13" fillId="0" borderId="3" xfId="0" applyFont="1" applyFill="1" applyBorder="1" applyAlignment="1">
      <alignment horizontal="center" vertical="center" wrapText="1"/>
    </xf>
    <xf numFmtId="164" fontId="9" fillId="0" borderId="10" xfId="0" applyFont="1" applyFill="1" applyBorder="1" applyAlignment="1">
      <alignment horizontal="center" vertical="center" wrapText="1"/>
    </xf>
    <xf numFmtId="10" fontId="9" fillId="0" borderId="10" xfId="0" applyNumberFormat="1" applyFont="1" applyFill="1" applyBorder="1" applyAlignment="1">
      <alignment horizontal="center" vertical="center" wrapText="1"/>
    </xf>
    <xf numFmtId="164" fontId="14" fillId="2" borderId="5" xfId="0" applyFont="1" applyFill="1" applyBorder="1" applyAlignment="1" applyProtection="1">
      <alignment horizontal="center" vertical="center" wrapText="1"/>
      <protection locked="0"/>
    </xf>
    <xf numFmtId="164" fontId="14" fillId="2" borderId="13" xfId="0" applyFont="1" applyFill="1" applyBorder="1" applyAlignment="1" applyProtection="1">
      <alignment horizontal="center" vertical="center" wrapText="1"/>
      <protection locked="0"/>
    </xf>
    <xf numFmtId="164" fontId="14" fillId="2" borderId="14" xfId="0" applyFont="1" applyFill="1" applyBorder="1" applyAlignment="1" applyProtection="1">
      <alignment horizontal="center" vertical="center" wrapText="1"/>
      <protection locked="0"/>
    </xf>
    <xf numFmtId="164" fontId="14" fillId="2" borderId="15" xfId="0" applyFont="1" applyFill="1" applyBorder="1" applyAlignment="1" applyProtection="1">
      <alignment horizontal="center" vertical="center" wrapText="1"/>
      <protection locked="0"/>
    </xf>
    <xf numFmtId="164" fontId="14" fillId="2" borderId="13" xfId="0" applyFont="1" applyFill="1" applyBorder="1" applyAlignment="1">
      <alignment horizontal="center" vertical="center" wrapText="1"/>
    </xf>
    <xf numFmtId="10" fontId="14" fillId="2" borderId="13" xfId="0" applyNumberFormat="1" applyFont="1" applyFill="1" applyBorder="1" applyAlignment="1">
      <alignment horizontal="center" vertical="center" wrapText="1"/>
    </xf>
    <xf numFmtId="0" fontId="16" fillId="2" borderId="16" xfId="0" applyNumberFormat="1" applyFont="1" applyFill="1" applyBorder="1" applyAlignment="1">
      <alignment horizontal="center" vertical="center" wrapText="1"/>
    </xf>
    <xf numFmtId="164" fontId="14" fillId="2" borderId="14" xfId="0" applyFont="1" applyFill="1" applyBorder="1" applyAlignment="1">
      <alignment horizontal="center" vertical="center" wrapText="1"/>
    </xf>
    <xf numFmtId="164" fontId="14" fillId="2" borderId="15" xfId="0" applyFont="1" applyFill="1" applyBorder="1" applyAlignment="1">
      <alignment horizontal="center" vertical="center" wrapText="1"/>
    </xf>
    <xf numFmtId="0" fontId="16" fillId="2" borderId="9" xfId="0" applyNumberFormat="1" applyFont="1" applyFill="1" applyBorder="1" applyAlignment="1">
      <alignment horizontal="center" vertical="center" wrapText="1"/>
    </xf>
    <xf numFmtId="164" fontId="14" fillId="2" borderId="5" xfId="0" applyFont="1" applyFill="1" applyBorder="1" applyAlignment="1">
      <alignment horizontal="center" vertical="center" wrapText="1"/>
    </xf>
    <xf numFmtId="164" fontId="0" fillId="0" borderId="0" xfId="0" applyAlignment="1">
      <alignment horizontal="center"/>
    </xf>
    <xf numFmtId="164" fontId="8" fillId="0" borderId="0" xfId="0" applyFont="1" applyBorder="1" applyAlignment="1">
      <alignment horizontal="center" vertical="center" wrapText="1"/>
    </xf>
    <xf numFmtId="164" fontId="14" fillId="2" borderId="17" xfId="0" applyFont="1" applyFill="1" applyBorder="1" applyAlignment="1">
      <alignment horizontal="center" vertical="center" wrapText="1"/>
    </xf>
    <xf numFmtId="164" fontId="10" fillId="0" borderId="0" xfId="0" applyFont="1" applyAlignment="1">
      <alignment horizontal="center"/>
    </xf>
    <xf numFmtId="164" fontId="10" fillId="0" borderId="0" xfId="0" applyFont="1" applyAlignment="1">
      <alignment horizontal="center" vertical="top" wrapText="1"/>
    </xf>
    <xf numFmtId="164" fontId="3" fillId="0" borderId="10" xfId="0" applyFont="1" applyFill="1" applyBorder="1" applyAlignment="1">
      <alignment horizontal="center" vertical="center" wrapText="1"/>
    </xf>
    <xf numFmtId="164" fontId="9" fillId="0" borderId="2" xfId="0" applyFont="1" applyFill="1" applyBorder="1" applyAlignment="1">
      <alignment horizontal="center" vertical="center" wrapText="1"/>
    </xf>
    <xf numFmtId="12" fontId="9" fillId="0" borderId="10" xfId="0" applyNumberFormat="1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164" fontId="9" fillId="0" borderId="10" xfId="0" applyFont="1" applyFill="1" applyBorder="1" applyAlignment="1">
      <alignment horizontal="center" vertical="center"/>
    </xf>
    <xf numFmtId="164" fontId="0" fillId="0" borderId="0" xfId="0" applyFill="1"/>
    <xf numFmtId="164" fontId="11" fillId="0" borderId="0" xfId="0" applyFont="1" applyFill="1"/>
    <xf numFmtId="164" fontId="0" fillId="0" borderId="2" xfId="0" applyFill="1" applyBorder="1" applyProtection="1">
      <protection locked="0"/>
    </xf>
    <xf numFmtId="164" fontId="0" fillId="0" borderId="2" xfId="0" applyBorder="1" applyProtection="1">
      <protection locked="0"/>
    </xf>
    <xf numFmtId="164" fontId="3" fillId="0" borderId="0" xfId="0" applyFont="1" applyProtection="1">
      <protection locked="0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64" fontId="0" fillId="0" borderId="2" xfId="0" applyFill="1" applyBorder="1" applyAlignment="1" applyProtection="1">
      <alignment horizontal="center"/>
      <protection locked="0"/>
    </xf>
    <xf numFmtId="164" fontId="11" fillId="3" borderId="0" xfId="0" applyFont="1" applyFill="1"/>
    <xf numFmtId="164" fontId="3" fillId="0" borderId="0" xfId="0" applyFont="1" applyAlignment="1">
      <alignment wrapText="1"/>
    </xf>
    <xf numFmtId="164" fontId="3" fillId="0" borderId="0" xfId="0" applyFont="1" applyFill="1" applyAlignment="1">
      <alignment wrapText="1"/>
    </xf>
    <xf numFmtId="164" fontId="9" fillId="0" borderId="2" xfId="0" applyFont="1" applyFill="1" applyBorder="1" applyAlignment="1">
      <alignment horizontal="center"/>
    </xf>
    <xf numFmtId="165" fontId="20" fillId="2" borderId="15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/>
    </xf>
    <xf numFmtId="0" fontId="2" fillId="0" borderId="0" xfId="2"/>
    <xf numFmtId="14" fontId="21" fillId="4" borderId="0" xfId="2" applyNumberFormat="1" applyFont="1" applyFill="1" applyAlignment="1">
      <alignment horizontal="center"/>
    </xf>
    <xf numFmtId="0" fontId="23" fillId="0" borderId="0" xfId="2" applyFont="1" applyFill="1" applyBorder="1" applyAlignment="1">
      <alignment vertical="center"/>
    </xf>
    <xf numFmtId="0" fontId="24" fillId="0" borderId="0" xfId="2" applyFont="1" applyFill="1" applyBorder="1" applyAlignment="1">
      <alignment vertical="center" wrapText="1"/>
    </xf>
    <xf numFmtId="0" fontId="25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center" vertical="center" wrapText="1"/>
    </xf>
    <xf numFmtId="10" fontId="26" fillId="0" borderId="0" xfId="2" applyNumberFormat="1" applyFont="1" applyFill="1" applyBorder="1" applyAlignment="1">
      <alignment horizontal="center" vertical="center" wrapText="1"/>
    </xf>
    <xf numFmtId="9" fontId="26" fillId="0" borderId="0" xfId="2" applyNumberFormat="1" applyFont="1" applyFill="1" applyBorder="1" applyAlignment="1">
      <alignment horizontal="center" vertical="center" wrapText="1"/>
    </xf>
    <xf numFmtId="10" fontId="27" fillId="0" borderId="0" xfId="2" applyNumberFormat="1" applyFont="1" applyFill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center" wrapText="1"/>
    </xf>
    <xf numFmtId="1" fontId="1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32" fillId="5" borderId="5" xfId="2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center" vertical="center" wrapText="1"/>
    </xf>
    <xf numFmtId="0" fontId="30" fillId="5" borderId="12" xfId="2" applyFont="1" applyFill="1" applyBorder="1" applyAlignment="1">
      <alignment horizontal="center" vertical="center"/>
    </xf>
    <xf numFmtId="0" fontId="32" fillId="5" borderId="19" xfId="2" applyFont="1" applyFill="1" applyBorder="1" applyAlignment="1">
      <alignment horizontal="center" vertical="center"/>
    </xf>
    <xf numFmtId="0" fontId="32" fillId="5" borderId="14" xfId="2" applyFont="1" applyFill="1" applyBorder="1" applyAlignment="1">
      <alignment horizontal="center" vertical="center" wrapText="1"/>
    </xf>
    <xf numFmtId="164" fontId="14" fillId="2" borderId="18" xfId="0" applyFont="1" applyFill="1" applyBorder="1" applyAlignment="1" applyProtection="1">
      <alignment horizontal="center" vertical="center" wrapText="1"/>
      <protection locked="0"/>
    </xf>
    <xf numFmtId="10" fontId="3" fillId="0" borderId="6" xfId="0" applyNumberFormat="1" applyFont="1" applyFill="1" applyBorder="1" applyAlignment="1">
      <alignment horizontal="left" vertical="center" wrapText="1"/>
    </xf>
    <xf numFmtId="0" fontId="24" fillId="0" borderId="2" xfId="2" applyFont="1" applyFill="1" applyBorder="1" applyAlignment="1">
      <alignment horizontal="center" vertical="center" wrapText="1"/>
    </xf>
    <xf numFmtId="164" fontId="8" fillId="0" borderId="3" xfId="0" applyFont="1" applyFill="1" applyBorder="1" applyAlignment="1">
      <alignment horizontal="center" vertical="center" wrapText="1"/>
    </xf>
    <xf numFmtId="164" fontId="8" fillId="0" borderId="1" xfId="0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164" fontId="11" fillId="0" borderId="2" xfId="0" applyFont="1" applyFill="1" applyBorder="1" applyProtection="1">
      <protection locked="0"/>
    </xf>
    <xf numFmtId="164" fontId="4" fillId="0" borderId="0" xfId="0" applyFont="1" applyAlignment="1">
      <alignment horizontal="center" vertical="center" wrapText="1"/>
    </xf>
    <xf numFmtId="164" fontId="4" fillId="0" borderId="0" xfId="0" applyFont="1" applyAlignment="1">
      <alignment horizontal="center" vertical="center"/>
    </xf>
    <xf numFmtId="164" fontId="5" fillId="0" borderId="0" xfId="0" applyFont="1" applyAlignment="1">
      <alignment horizontal="center" vertical="center" wrapText="1"/>
    </xf>
    <xf numFmtId="164" fontId="8" fillId="0" borderId="3" xfId="0" applyFont="1" applyFill="1" applyBorder="1" applyAlignment="1" applyProtection="1">
      <alignment horizontal="left" vertical="center" wrapText="1"/>
      <protection locked="0"/>
    </xf>
    <xf numFmtId="164" fontId="8" fillId="0" borderId="1" xfId="0" applyFont="1" applyFill="1" applyBorder="1" applyAlignment="1" applyProtection="1">
      <alignment horizontal="left" vertical="center" wrapText="1"/>
      <protection locked="0"/>
    </xf>
    <xf numFmtId="164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0" xfId="0" applyFont="1" applyBorder="1" applyAlignment="1" applyProtection="1">
      <alignment horizontal="left" vertical="top" wrapText="1"/>
      <protection locked="0"/>
    </xf>
    <xf numFmtId="1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64" fontId="8" fillId="0" borderId="0" xfId="0" applyFont="1" applyBorder="1" applyAlignment="1" applyProtection="1">
      <alignment horizontal="left" vertical="center" wrapText="1"/>
      <protection locked="0"/>
    </xf>
    <xf numFmtId="1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7" xfId="0" applyFont="1" applyBorder="1" applyAlignment="1" applyProtection="1">
      <alignment horizontal="center" vertical="center"/>
      <protection locked="0"/>
    </xf>
    <xf numFmtId="0" fontId="35" fillId="0" borderId="3" xfId="0" applyNumberFormat="1" applyFont="1" applyFill="1" applyBorder="1" applyAlignment="1" applyProtection="1">
      <alignment horizontal="center" vertical="center" wrapText="1"/>
    </xf>
    <xf numFmtId="0" fontId="35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2" applyAlignment="1">
      <alignment horizontal="left" vertical="center"/>
    </xf>
    <xf numFmtId="0" fontId="25" fillId="0" borderId="3" xfId="2" applyFont="1" applyFill="1" applyBorder="1" applyAlignment="1">
      <alignment horizontal="left" vertical="center" wrapText="1"/>
    </xf>
    <xf numFmtId="0" fontId="25" fillId="0" borderId="1" xfId="2" applyFont="1" applyFill="1" applyBorder="1" applyAlignment="1">
      <alignment horizontal="left" vertical="center" wrapText="1"/>
    </xf>
    <xf numFmtId="0" fontId="24" fillId="0" borderId="5" xfId="2" applyFont="1" applyFill="1" applyBorder="1" applyAlignment="1">
      <alignment horizontal="center" vertical="center" wrapText="1"/>
    </xf>
    <xf numFmtId="0" fontId="24" fillId="0" borderId="18" xfId="2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0" fontId="34" fillId="0" borderId="7" xfId="2" applyFont="1" applyBorder="1" applyAlignment="1">
      <alignment horizontal="center" vertical="center" wrapText="1"/>
    </xf>
    <xf numFmtId="0" fontId="23" fillId="0" borderId="3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9" fillId="0" borderId="3" xfId="2" applyFont="1" applyFill="1" applyBorder="1" applyAlignment="1">
      <alignment horizontal="left" vertical="center"/>
    </xf>
    <xf numFmtId="0" fontId="29" fillId="0" borderId="1" xfId="2" applyFont="1" applyFill="1" applyBorder="1" applyAlignment="1">
      <alignment horizontal="left" vertical="center"/>
    </xf>
    <xf numFmtId="0" fontId="25" fillId="0" borderId="2" xfId="2" applyFont="1" applyFill="1" applyBorder="1" applyAlignment="1">
      <alignment horizontal="left" vertical="center" wrapText="1"/>
    </xf>
    <xf numFmtId="164" fontId="15" fillId="0" borderId="0" xfId="0" applyFont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164" fontId="3" fillId="0" borderId="0" xfId="0" applyFont="1" applyAlignment="1">
      <alignment horizontal="left" vertical="center" wrapText="1"/>
    </xf>
    <xf numFmtId="164" fontId="8" fillId="0" borderId="3" xfId="0" applyFont="1" applyFill="1" applyBorder="1" applyAlignment="1">
      <alignment horizontal="center" vertical="center" wrapText="1"/>
    </xf>
    <xf numFmtId="164" fontId="8" fillId="0" borderId="1" xfId="0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164" fontId="9" fillId="0" borderId="3" xfId="0" applyFont="1" applyFill="1" applyBorder="1" applyAlignment="1">
      <alignment horizontal="center" vertical="center" wrapText="1"/>
    </xf>
    <xf numFmtId="164" fontId="9" fillId="0" borderId="1" xfId="0" applyFont="1" applyFill="1" applyBorder="1" applyAlignment="1">
      <alignment horizontal="center" vertical="center" wrapText="1"/>
    </xf>
    <xf numFmtId="164" fontId="9" fillId="0" borderId="4" xfId="0" applyFont="1" applyFill="1" applyBorder="1" applyAlignment="1">
      <alignment horizontal="center" vertical="center" wrapText="1"/>
    </xf>
    <xf numFmtId="0" fontId="1" fillId="0" borderId="0" xfId="2" applyFont="1"/>
    <xf numFmtId="0" fontId="36" fillId="2" borderId="16" xfId="0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D2D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</xdr:row>
      <xdr:rowOff>1038225</xdr:rowOff>
    </xdr:from>
    <xdr:to>
      <xdr:col>9</xdr:col>
      <xdr:colOff>685800</xdr:colOff>
      <xdr:row>25</xdr:row>
      <xdr:rowOff>85725</xdr:rowOff>
    </xdr:to>
    <xdr:pic>
      <xdr:nvPicPr>
        <xdr:cNvPr id="1025" name="Picture 1" descr="Navi-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1781175"/>
          <a:ext cx="7019925" cy="3857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6</xdr:row>
      <xdr:rowOff>38100</xdr:rowOff>
    </xdr:from>
    <xdr:to>
      <xdr:col>8</xdr:col>
      <xdr:colOff>904875</xdr:colOff>
      <xdr:row>6</xdr:row>
      <xdr:rowOff>590550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1028700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8</xdr:col>
      <xdr:colOff>352425</xdr:colOff>
      <xdr:row>10</xdr:row>
      <xdr:rowOff>0</xdr:rowOff>
    </xdr:from>
    <xdr:to>
      <xdr:col>8</xdr:col>
      <xdr:colOff>904875</xdr:colOff>
      <xdr:row>10</xdr:row>
      <xdr:rowOff>552450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425767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8</xdr:col>
      <xdr:colOff>352425</xdr:colOff>
      <xdr:row>10</xdr:row>
      <xdr:rowOff>28575</xdr:rowOff>
    </xdr:from>
    <xdr:to>
      <xdr:col>8</xdr:col>
      <xdr:colOff>904875</xdr:colOff>
      <xdr:row>10</xdr:row>
      <xdr:rowOff>581025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505200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361950</xdr:colOff>
      <xdr:row>12</xdr:row>
      <xdr:rowOff>66675</xdr:rowOff>
    </xdr:from>
    <xdr:to>
      <xdr:col>8</xdr:col>
      <xdr:colOff>914400</xdr:colOff>
      <xdr:row>12</xdr:row>
      <xdr:rowOff>619125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6515100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8</xdr:row>
      <xdr:rowOff>28575</xdr:rowOff>
    </xdr:from>
    <xdr:to>
      <xdr:col>8</xdr:col>
      <xdr:colOff>895350</xdr:colOff>
      <xdr:row>8</xdr:row>
      <xdr:rowOff>581025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3162300"/>
          <a:ext cx="552450" cy="552450"/>
        </a:xfrm>
        <a:prstGeom prst="rect">
          <a:avLst/>
        </a:prstGeom>
      </xdr:spPr>
    </xdr:pic>
    <xdr:clientData/>
  </xdr:twoCellAnchor>
  <xdr:oneCellAnchor>
    <xdr:from>
      <xdr:col>8</xdr:col>
      <xdr:colOff>361950</xdr:colOff>
      <xdr:row>8</xdr:row>
      <xdr:rowOff>0</xdr:rowOff>
    </xdr:from>
    <xdr:ext cx="552450" cy="552450"/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2676525"/>
          <a:ext cx="552450" cy="552450"/>
        </a:xfrm>
        <a:prstGeom prst="rect">
          <a:avLst/>
        </a:prstGeom>
      </xdr:spPr>
    </xdr:pic>
    <xdr:clientData/>
  </xdr:oneCellAnchor>
  <xdr:oneCellAnchor>
    <xdr:from>
      <xdr:col>8</xdr:col>
      <xdr:colOff>323850</xdr:colOff>
      <xdr:row>2</xdr:row>
      <xdr:rowOff>9525</xdr:rowOff>
    </xdr:from>
    <xdr:ext cx="552450" cy="552450"/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0" y="676275"/>
          <a:ext cx="552450" cy="552450"/>
        </a:xfrm>
        <a:prstGeom prst="rect">
          <a:avLst/>
        </a:prstGeom>
      </xdr:spPr>
    </xdr:pic>
    <xdr:clientData/>
  </xdr:oneCellAnchor>
  <xdr:oneCellAnchor>
    <xdr:from>
      <xdr:col>8</xdr:col>
      <xdr:colOff>352425</xdr:colOff>
      <xdr:row>6</xdr:row>
      <xdr:rowOff>0</xdr:rowOff>
    </xdr:from>
    <xdr:ext cx="552450" cy="552450"/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962400"/>
          <a:ext cx="552450" cy="552450"/>
        </a:xfrm>
        <a:prstGeom prst="rect">
          <a:avLst/>
        </a:prstGeom>
      </xdr:spPr>
    </xdr:pic>
    <xdr:clientData/>
  </xdr:oneCellAnchor>
  <xdr:oneCellAnchor>
    <xdr:from>
      <xdr:col>8</xdr:col>
      <xdr:colOff>371475</xdr:colOff>
      <xdr:row>4</xdr:row>
      <xdr:rowOff>57150</xdr:rowOff>
    </xdr:from>
    <xdr:ext cx="552450" cy="552450"/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0225" y="1495425"/>
          <a:ext cx="552450" cy="552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view="pageBreakPreview" zoomScale="110" zoomScaleNormal="100" zoomScaleSheetLayoutView="110" workbookViewId="0">
      <selection activeCell="Q7" sqref="Q7"/>
    </sheetView>
  </sheetViews>
  <sheetFormatPr baseColWidth="10" defaultRowHeight="12.75"/>
  <sheetData>
    <row r="1" spans="1:11" ht="58.5" customHeight="1">
      <c r="A1" s="92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85.5" customHeight="1">
      <c r="A2" s="94" t="s">
        <v>54</v>
      </c>
      <c r="B2" s="94"/>
      <c r="C2" s="94"/>
      <c r="D2" s="94"/>
      <c r="E2" s="94"/>
      <c r="F2" s="94"/>
      <c r="G2" s="94"/>
      <c r="H2" s="94"/>
      <c r="I2" s="94"/>
      <c r="J2" s="94"/>
      <c r="K2" s="94"/>
    </row>
  </sheetData>
  <mergeCells count="2">
    <mergeCell ref="A1:K1"/>
    <mergeCell ref="A2:K2"/>
  </mergeCells>
  <phoneticPr fontId="3" type="noConversion"/>
  <printOptions horizontalCentered="1"/>
  <pageMargins left="0.78740157480314965" right="0.78740157480314965" top="1.181102362204724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view="pageBreakPreview" zoomScaleNormal="100" zoomScaleSheetLayoutView="100" workbookViewId="0">
      <selection activeCell="E2" sqref="E2"/>
    </sheetView>
  </sheetViews>
  <sheetFormatPr baseColWidth="10" defaultRowHeight="12.75"/>
  <cols>
    <col min="1" max="1" width="23.85546875" style="24" customWidth="1"/>
    <col min="2" max="2" width="24" style="24" customWidth="1"/>
    <col min="3" max="3" width="24" style="78" customWidth="1"/>
    <col min="4" max="4" width="9.5703125" style="11" customWidth="1"/>
    <col min="5" max="6" width="10" style="11" customWidth="1"/>
    <col min="7" max="7" width="9.7109375" style="11" customWidth="1"/>
    <col min="8" max="8" width="24.5703125" style="11" customWidth="1"/>
    <col min="9" max="9" width="18.5703125" style="11" customWidth="1"/>
    <col min="10" max="16384" width="11.42578125" style="11"/>
  </cols>
  <sheetData>
    <row r="1" spans="1:9" ht="30" customHeight="1">
      <c r="A1" s="106" t="s">
        <v>63</v>
      </c>
      <c r="B1" s="106"/>
      <c r="C1" s="106"/>
      <c r="D1" s="106"/>
      <c r="E1" s="106"/>
      <c r="F1" s="106"/>
      <c r="G1" s="106"/>
      <c r="H1" s="106"/>
      <c r="I1" s="106"/>
    </row>
    <row r="2" spans="1:9" ht="22.5">
      <c r="A2" s="29" t="s">
        <v>0</v>
      </c>
      <c r="B2" s="30" t="s">
        <v>61</v>
      </c>
      <c r="C2" s="77" t="s">
        <v>154</v>
      </c>
      <c r="D2" s="30" t="s">
        <v>14</v>
      </c>
      <c r="E2" s="31" t="s">
        <v>15</v>
      </c>
      <c r="F2" s="32" t="s">
        <v>16</v>
      </c>
      <c r="G2" s="30" t="s">
        <v>17</v>
      </c>
      <c r="H2" s="31" t="s">
        <v>1</v>
      </c>
      <c r="I2" s="84" t="s">
        <v>101</v>
      </c>
    </row>
    <row r="3" spans="1:9" s="16" customFormat="1" ht="48" customHeight="1">
      <c r="A3" s="95" t="s">
        <v>9</v>
      </c>
      <c r="B3" s="95" t="s">
        <v>86</v>
      </c>
      <c r="C3" s="104">
        <v>3</v>
      </c>
      <c r="D3" s="98">
        <v>24</v>
      </c>
      <c r="E3" s="98">
        <v>15</v>
      </c>
      <c r="F3" s="98">
        <v>12</v>
      </c>
      <c r="G3" s="98">
        <v>8</v>
      </c>
      <c r="H3" s="101">
        <f>SUM(C3:G4)</f>
        <v>62</v>
      </c>
      <c r="I3" s="25"/>
    </row>
    <row r="4" spans="1:9" s="16" customFormat="1">
      <c r="A4" s="96"/>
      <c r="B4" s="96"/>
      <c r="C4" s="105"/>
      <c r="D4" s="99"/>
      <c r="E4" s="99"/>
      <c r="F4" s="99"/>
      <c r="G4" s="99"/>
      <c r="H4" s="102"/>
      <c r="I4" s="55" t="s">
        <v>27</v>
      </c>
    </row>
    <row r="5" spans="1:9" s="16" customFormat="1" ht="49.5" customHeight="1">
      <c r="A5" s="95" t="s">
        <v>2</v>
      </c>
      <c r="B5" s="95" t="s">
        <v>127</v>
      </c>
      <c r="C5" s="104">
        <v>2</v>
      </c>
      <c r="D5" s="107">
        <v>24</v>
      </c>
      <c r="E5" s="98">
        <v>14</v>
      </c>
      <c r="F5" s="98">
        <v>12</v>
      </c>
      <c r="G5" s="98">
        <v>7</v>
      </c>
      <c r="H5" s="101">
        <f>SUM(C5:G6)</f>
        <v>59</v>
      </c>
      <c r="I5" s="91"/>
    </row>
    <row r="6" spans="1:9" s="16" customFormat="1">
      <c r="A6" s="96"/>
      <c r="B6" s="96"/>
      <c r="C6" s="105"/>
      <c r="D6" s="108"/>
      <c r="E6" s="99"/>
      <c r="F6" s="99"/>
      <c r="G6" s="99"/>
      <c r="H6" s="102"/>
      <c r="I6" s="55" t="s">
        <v>85</v>
      </c>
    </row>
    <row r="7" spans="1:9" s="16" customFormat="1" ht="48.75" customHeight="1">
      <c r="A7" s="95" t="s">
        <v>19</v>
      </c>
      <c r="B7" s="95" t="s">
        <v>41</v>
      </c>
      <c r="C7" s="104">
        <v>3</v>
      </c>
      <c r="D7" s="98">
        <v>22</v>
      </c>
      <c r="E7" s="98">
        <v>15</v>
      </c>
      <c r="F7" s="98">
        <v>11</v>
      </c>
      <c r="G7" s="98">
        <v>7</v>
      </c>
      <c r="H7" s="101">
        <f t="shared" ref="H7" si="0">SUM(C7:G8)</f>
        <v>58</v>
      </c>
      <c r="I7" s="52"/>
    </row>
    <row r="8" spans="1:9" s="16" customFormat="1" ht="13.5" customHeight="1">
      <c r="A8" s="96"/>
      <c r="B8" s="96"/>
      <c r="C8" s="105"/>
      <c r="D8" s="99"/>
      <c r="E8" s="99"/>
      <c r="F8" s="99"/>
      <c r="G8" s="99"/>
      <c r="H8" s="102"/>
      <c r="I8" s="55" t="s">
        <v>108</v>
      </c>
    </row>
    <row r="9" spans="1:9" s="16" customFormat="1" ht="48" customHeight="1">
      <c r="A9" s="95" t="s">
        <v>2</v>
      </c>
      <c r="B9" s="95" t="s">
        <v>51</v>
      </c>
      <c r="C9" s="104">
        <v>2</v>
      </c>
      <c r="D9" s="98">
        <v>18</v>
      </c>
      <c r="E9" s="98">
        <v>13</v>
      </c>
      <c r="F9" s="98">
        <v>12</v>
      </c>
      <c r="G9" s="98">
        <v>7</v>
      </c>
      <c r="H9" s="101">
        <f t="shared" ref="H9" si="1">SUM(C9:G10)</f>
        <v>52</v>
      </c>
      <c r="I9" s="52"/>
    </row>
    <row r="10" spans="1:9" s="16" customFormat="1" ht="12" customHeight="1">
      <c r="A10" s="96"/>
      <c r="B10" s="96"/>
      <c r="C10" s="105"/>
      <c r="D10" s="99"/>
      <c r="E10" s="99"/>
      <c r="F10" s="99"/>
      <c r="G10" s="99"/>
      <c r="H10" s="102"/>
      <c r="I10" s="55" t="s">
        <v>85</v>
      </c>
    </row>
    <row r="11" spans="1:9" s="16" customFormat="1" ht="48.75" customHeight="1">
      <c r="A11" s="95" t="s">
        <v>39</v>
      </c>
      <c r="B11" s="95" t="s">
        <v>40</v>
      </c>
      <c r="C11" s="104">
        <v>4</v>
      </c>
      <c r="D11" s="98">
        <v>24</v>
      </c>
      <c r="E11" s="98">
        <v>10</v>
      </c>
      <c r="F11" s="98">
        <v>8</v>
      </c>
      <c r="G11" s="98">
        <v>5</v>
      </c>
      <c r="H11" s="101">
        <f t="shared" ref="H11" si="2">SUM(C11:G12)</f>
        <v>51</v>
      </c>
      <c r="I11" s="56"/>
    </row>
    <row r="12" spans="1:9" s="16" customFormat="1">
      <c r="A12" s="96"/>
      <c r="B12" s="96"/>
      <c r="C12" s="105"/>
      <c r="D12" s="99"/>
      <c r="E12" s="99"/>
      <c r="F12" s="99"/>
      <c r="G12" s="99"/>
      <c r="H12" s="102"/>
      <c r="I12" s="55" t="s">
        <v>108</v>
      </c>
    </row>
    <row r="13" spans="1:9" ht="53.25" customHeight="1">
      <c r="A13" s="95" t="s">
        <v>38</v>
      </c>
      <c r="B13" s="95" t="s">
        <v>120</v>
      </c>
      <c r="C13" s="104">
        <v>3</v>
      </c>
      <c r="D13" s="98">
        <v>22</v>
      </c>
      <c r="E13" s="98">
        <v>9</v>
      </c>
      <c r="F13" s="98">
        <v>11</v>
      </c>
      <c r="G13" s="98">
        <v>5</v>
      </c>
      <c r="H13" s="101">
        <f t="shared" ref="H13" si="3">SUM(C13:G14)</f>
        <v>50</v>
      </c>
      <c r="I13" s="53"/>
    </row>
    <row r="14" spans="1:9">
      <c r="A14" s="96"/>
      <c r="B14" s="96"/>
      <c r="C14" s="105"/>
      <c r="D14" s="99"/>
      <c r="E14" s="99"/>
      <c r="F14" s="99"/>
      <c r="G14" s="99"/>
      <c r="H14" s="102"/>
      <c r="I14" s="55" t="s">
        <v>85</v>
      </c>
    </row>
    <row r="15" spans="1:9">
      <c r="A15" s="95" t="s">
        <v>8</v>
      </c>
      <c r="B15" s="95" t="s">
        <v>110</v>
      </c>
      <c r="C15" s="104">
        <v>3</v>
      </c>
      <c r="D15" s="98">
        <v>14</v>
      </c>
      <c r="E15" s="98">
        <v>12</v>
      </c>
      <c r="F15" s="98">
        <v>10</v>
      </c>
      <c r="G15" s="98">
        <v>5</v>
      </c>
      <c r="H15" s="101">
        <f t="shared" ref="H15" si="4">SUM(C15:G16)</f>
        <v>44</v>
      </c>
      <c r="I15" s="52"/>
    </row>
    <row r="16" spans="1:9">
      <c r="A16" s="96"/>
      <c r="B16" s="96"/>
      <c r="C16" s="105"/>
      <c r="D16" s="99"/>
      <c r="E16" s="99"/>
      <c r="F16" s="99"/>
      <c r="G16" s="99"/>
      <c r="H16" s="102"/>
      <c r="I16" s="55"/>
    </row>
    <row r="17" spans="1:9" ht="12.75" customHeight="1">
      <c r="A17" s="100" t="s">
        <v>119</v>
      </c>
      <c r="B17" s="100"/>
      <c r="C17" s="100"/>
      <c r="D17" s="100"/>
      <c r="E17" s="100"/>
      <c r="F17" s="100"/>
      <c r="G17" s="100"/>
      <c r="H17" s="100"/>
    </row>
    <row r="18" spans="1:9" ht="12.75" customHeight="1">
      <c r="A18" s="100" t="s">
        <v>102</v>
      </c>
      <c r="B18" s="100"/>
      <c r="C18" s="100"/>
      <c r="D18" s="100"/>
      <c r="E18" s="100"/>
      <c r="F18" s="100"/>
      <c r="G18" s="100"/>
      <c r="H18" s="100"/>
      <c r="I18" s="54"/>
    </row>
    <row r="19" spans="1:9" ht="12.75" customHeight="1">
      <c r="A19" s="100" t="s">
        <v>126</v>
      </c>
      <c r="B19" s="100"/>
      <c r="C19" s="100"/>
      <c r="D19" s="100"/>
      <c r="E19" s="100"/>
      <c r="F19" s="100"/>
      <c r="G19" s="100"/>
      <c r="H19" s="100"/>
      <c r="I19" s="100"/>
    </row>
    <row r="20" spans="1:9" ht="12.75" customHeight="1">
      <c r="A20" s="100" t="s">
        <v>103</v>
      </c>
      <c r="B20" s="100"/>
      <c r="C20" s="100"/>
      <c r="D20" s="100"/>
      <c r="E20" s="100"/>
      <c r="F20" s="100"/>
      <c r="G20" s="100"/>
      <c r="H20" s="100"/>
      <c r="I20" s="100"/>
    </row>
    <row r="21" spans="1:9" ht="12.75" customHeight="1">
      <c r="A21" s="100" t="s">
        <v>104</v>
      </c>
      <c r="B21" s="100"/>
      <c r="C21" s="100"/>
      <c r="D21" s="100"/>
      <c r="E21" s="100"/>
      <c r="F21" s="100"/>
      <c r="G21" s="100"/>
      <c r="H21" s="100"/>
      <c r="I21" s="100"/>
    </row>
    <row r="22" spans="1:9" ht="12.75" customHeight="1">
      <c r="A22" s="100" t="s">
        <v>105</v>
      </c>
      <c r="B22" s="100"/>
      <c r="C22" s="100"/>
      <c r="D22" s="100"/>
      <c r="E22" s="100"/>
      <c r="F22" s="100"/>
      <c r="G22" s="100"/>
      <c r="H22" s="100"/>
      <c r="I22" s="100"/>
    </row>
    <row r="23" spans="1:9" ht="12.75" customHeight="1">
      <c r="A23" s="100" t="s">
        <v>106</v>
      </c>
      <c r="B23" s="100"/>
      <c r="C23" s="100"/>
      <c r="D23" s="100"/>
      <c r="E23" s="100"/>
      <c r="F23" s="100"/>
      <c r="G23" s="100"/>
      <c r="H23" s="100"/>
      <c r="I23" s="100"/>
    </row>
    <row r="24" spans="1:9">
      <c r="A24" s="97" t="s">
        <v>107</v>
      </c>
      <c r="B24" s="97"/>
      <c r="C24" s="97"/>
      <c r="D24" s="97"/>
      <c r="E24" s="97"/>
      <c r="F24" s="97"/>
      <c r="G24" s="97"/>
      <c r="H24" s="97"/>
      <c r="I24" s="97"/>
    </row>
    <row r="25" spans="1:9" ht="16.5">
      <c r="A25" s="103" t="s">
        <v>10</v>
      </c>
      <c r="B25" s="103"/>
      <c r="C25" s="103"/>
      <c r="D25" s="103"/>
      <c r="E25" s="103"/>
      <c r="F25" s="103"/>
      <c r="G25" s="12"/>
      <c r="H25" s="13"/>
    </row>
  </sheetData>
  <sortState xmlns:xlrd2="http://schemas.microsoft.com/office/spreadsheetml/2017/richdata2" ref="A3:J12">
    <sortCondition descending="1" ref="I3:I12"/>
  </sortState>
  <mergeCells count="66">
    <mergeCell ref="A9:A10"/>
    <mergeCell ref="C11:C12"/>
    <mergeCell ref="E9:E10"/>
    <mergeCell ref="F9:F10"/>
    <mergeCell ref="B9:B10"/>
    <mergeCell ref="C9:C10"/>
    <mergeCell ref="A5:A6"/>
    <mergeCell ref="D15:D16"/>
    <mergeCell ref="H15:H16"/>
    <mergeCell ref="G9:G10"/>
    <mergeCell ref="F5:F6"/>
    <mergeCell ref="A7:A8"/>
    <mergeCell ref="H7:H8"/>
    <mergeCell ref="G7:G8"/>
    <mergeCell ref="F7:F8"/>
    <mergeCell ref="E7:E8"/>
    <mergeCell ref="D7:D8"/>
    <mergeCell ref="B7:B8"/>
    <mergeCell ref="A19:I19"/>
    <mergeCell ref="A21:I21"/>
    <mergeCell ref="A22:I22"/>
    <mergeCell ref="A13:A14"/>
    <mergeCell ref="B13:B14"/>
    <mergeCell ref="C3:C4"/>
    <mergeCell ref="C5:C6"/>
    <mergeCell ref="C7:C8"/>
    <mergeCell ref="H3:H4"/>
    <mergeCell ref="D5:D6"/>
    <mergeCell ref="E5:E6"/>
    <mergeCell ref="G5:G6"/>
    <mergeCell ref="H5:H6"/>
    <mergeCell ref="A1:I1"/>
    <mergeCell ref="A3:A4"/>
    <mergeCell ref="B3:B4"/>
    <mergeCell ref="D3:D4"/>
    <mergeCell ref="E3:E4"/>
    <mergeCell ref="F3:F4"/>
    <mergeCell ref="G3:G4"/>
    <mergeCell ref="H9:H10"/>
    <mergeCell ref="A15:A16"/>
    <mergeCell ref="A25:F25"/>
    <mergeCell ref="C15:C16"/>
    <mergeCell ref="D9:D10"/>
    <mergeCell ref="C13:C14"/>
    <mergeCell ref="B11:B12"/>
    <mergeCell ref="E13:E14"/>
    <mergeCell ref="A11:A12"/>
    <mergeCell ref="D11:D12"/>
    <mergeCell ref="A23:I23"/>
    <mergeCell ref="H11:H12"/>
    <mergeCell ref="B5:B6"/>
    <mergeCell ref="A24:I24"/>
    <mergeCell ref="F15:F16"/>
    <mergeCell ref="G15:G16"/>
    <mergeCell ref="D13:D14"/>
    <mergeCell ref="A17:H17"/>
    <mergeCell ref="A18:H18"/>
    <mergeCell ref="A20:I20"/>
    <mergeCell ref="B15:B16"/>
    <mergeCell ref="G11:G12"/>
    <mergeCell ref="F11:F12"/>
    <mergeCell ref="E11:E12"/>
    <mergeCell ref="H13:H14"/>
    <mergeCell ref="G13:G14"/>
    <mergeCell ref="F13:F14"/>
    <mergeCell ref="E15:E16"/>
  </mergeCells>
  <phoneticPr fontId="3" type="noConversion"/>
  <printOptions horizontalCentered="1"/>
  <pageMargins left="0.19685039370078741" right="0.19685039370078741" top="1.1811023622047245" bottom="0.78740157480314965" header="0.51181102362204722" footer="0.51181102362204722"/>
  <pageSetup paperSize="9" scale="58" orientation="landscape" r:id="rId1"/>
  <headerFooter alignWithMargins="0">
    <oddHeader>&amp;CNur für den &amp;"Arial,Fett"INTERNEN&amp;"Arial,Standard" Gebrauch - keine Weitergabe an Dritte
&amp;"Arial,Fett"&amp;16afm Entscheidungsnavigation Fondspolice / 3. Schicht (mit Garantie)</oddHeader>
    <oddFooter>&amp;LStand 01.2025&amp;C&amp;8Trotz größter Sorgfalt kann für die Richtigkeit der Informationen keine Haftung übernommen werden!&amp;RSeite 1 von 6</oddFooter>
  </headerFooter>
  <rowBreaks count="1" manualBreakCount="1">
    <brk id="12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1"/>
  <sheetViews>
    <sheetView view="pageBreakPreview" zoomScaleNormal="115" zoomScaleSheetLayoutView="100" workbookViewId="0">
      <selection activeCell="E41" sqref="E41"/>
    </sheetView>
  </sheetViews>
  <sheetFormatPr baseColWidth="10" defaultRowHeight="12.75"/>
  <cols>
    <col min="1" max="1" width="39.28515625" style="64" customWidth="1"/>
    <col min="2" max="2" width="20.28515625" style="64" bestFit="1" customWidth="1"/>
    <col min="3" max="3" width="32.7109375" style="64" bestFit="1" customWidth="1"/>
    <col min="4" max="4" width="14.7109375" style="64" customWidth="1"/>
    <col min="5" max="5" width="32.28515625" style="64" bestFit="1" customWidth="1"/>
    <col min="6" max="16384" width="11.42578125" style="64"/>
  </cols>
  <sheetData>
    <row r="1" spans="1:7">
      <c r="A1" s="116" t="s">
        <v>153</v>
      </c>
      <c r="B1" s="116"/>
      <c r="C1" s="116"/>
      <c r="D1" s="116"/>
    </row>
    <row r="2" spans="1:7">
      <c r="A2" s="117"/>
      <c r="B2" s="117"/>
      <c r="C2" s="117"/>
      <c r="D2" s="117"/>
    </row>
    <row r="3" spans="1:7">
      <c r="A3" s="79" t="s">
        <v>0</v>
      </c>
      <c r="B3" s="83" t="s">
        <v>152</v>
      </c>
      <c r="C3" s="82" t="s">
        <v>151</v>
      </c>
      <c r="D3" s="81" t="s">
        <v>150</v>
      </c>
      <c r="F3" s="76"/>
      <c r="G3" s="76"/>
    </row>
    <row r="4" spans="1:7" ht="12.75" customHeight="1">
      <c r="A4" s="122" t="s">
        <v>9</v>
      </c>
      <c r="B4" s="75" t="s">
        <v>149</v>
      </c>
      <c r="C4" s="80" t="s">
        <v>11</v>
      </c>
      <c r="D4" s="114">
        <v>3</v>
      </c>
      <c r="F4" s="73"/>
      <c r="G4" s="72"/>
    </row>
    <row r="5" spans="1:7" ht="12.75" customHeight="1">
      <c r="A5" s="122"/>
      <c r="B5" s="115" t="s">
        <v>3</v>
      </c>
      <c r="C5" s="115"/>
      <c r="D5" s="114"/>
      <c r="F5" s="71"/>
      <c r="G5" s="70"/>
    </row>
    <row r="6" spans="1:7" ht="12.75" customHeight="1">
      <c r="A6" s="110" t="s">
        <v>148</v>
      </c>
      <c r="B6" s="75" t="s">
        <v>147</v>
      </c>
      <c r="C6" s="86" t="s">
        <v>23</v>
      </c>
      <c r="D6" s="118">
        <f t="shared" ref="D6" si="0">LEN(B7)</f>
        <v>2</v>
      </c>
      <c r="F6" s="73"/>
      <c r="G6" s="72"/>
    </row>
    <row r="7" spans="1:7" ht="12.75" customHeight="1">
      <c r="A7" s="111"/>
      <c r="B7" s="112" t="s">
        <v>4</v>
      </c>
      <c r="C7" s="113"/>
      <c r="D7" s="119"/>
      <c r="F7" s="71"/>
      <c r="G7" s="70"/>
    </row>
    <row r="8" spans="1:7" ht="12.75" customHeight="1">
      <c r="A8" s="110" t="s">
        <v>19</v>
      </c>
      <c r="B8" s="75" t="s">
        <v>146</v>
      </c>
      <c r="C8" s="74" t="s">
        <v>23</v>
      </c>
      <c r="D8" s="114">
        <f t="shared" ref="D8" si="1">LEN(B9)</f>
        <v>3</v>
      </c>
      <c r="F8" s="73"/>
      <c r="G8" s="72"/>
    </row>
    <row r="9" spans="1:7" ht="12.75" customHeight="1">
      <c r="A9" s="111"/>
      <c r="B9" s="112" t="s">
        <v>3</v>
      </c>
      <c r="C9" s="113"/>
      <c r="D9" s="114"/>
      <c r="F9" s="71"/>
      <c r="G9" s="70"/>
    </row>
    <row r="10" spans="1:7" ht="12.75" customHeight="1">
      <c r="A10" s="120" t="s">
        <v>8</v>
      </c>
      <c r="B10" s="75" t="s">
        <v>145</v>
      </c>
      <c r="C10" s="74" t="s">
        <v>23</v>
      </c>
      <c r="D10" s="114">
        <f t="shared" ref="D10" si="2">LEN(B11)</f>
        <v>3</v>
      </c>
      <c r="F10" s="71"/>
      <c r="G10" s="70"/>
    </row>
    <row r="11" spans="1:7" ht="12.75" customHeight="1">
      <c r="A11" s="121"/>
      <c r="B11" s="112" t="s">
        <v>3</v>
      </c>
      <c r="C11" s="113"/>
      <c r="D11" s="114"/>
      <c r="F11" s="71"/>
      <c r="G11" s="70"/>
    </row>
    <row r="12" spans="1:7" ht="12.75" customHeight="1">
      <c r="A12" s="110" t="s">
        <v>144</v>
      </c>
      <c r="B12" s="75" t="s">
        <v>143</v>
      </c>
      <c r="C12" s="74" t="s">
        <v>11</v>
      </c>
      <c r="D12" s="114">
        <f t="shared" ref="D12" si="3">LEN(B13)</f>
        <v>4</v>
      </c>
      <c r="F12" s="76"/>
      <c r="G12" s="76"/>
    </row>
    <row r="13" spans="1:7" ht="12.75" customHeight="1">
      <c r="A13" s="111"/>
      <c r="B13" s="112" t="s">
        <v>27</v>
      </c>
      <c r="C13" s="113"/>
      <c r="D13" s="114"/>
      <c r="F13" s="71"/>
      <c r="G13" s="70"/>
    </row>
    <row r="14" spans="1:7" ht="12.75" customHeight="1">
      <c r="A14" s="110" t="s">
        <v>38</v>
      </c>
      <c r="B14" s="75" t="s">
        <v>147</v>
      </c>
      <c r="C14" s="74" t="s">
        <v>23</v>
      </c>
      <c r="D14" s="114">
        <f t="shared" ref="D14" si="4">LEN(B15)</f>
        <v>2</v>
      </c>
      <c r="F14" s="71"/>
      <c r="G14" s="70"/>
    </row>
    <row r="15" spans="1:7" ht="12.75" customHeight="1">
      <c r="A15" s="111"/>
      <c r="B15" s="112" t="s">
        <v>4</v>
      </c>
      <c r="C15" s="113"/>
      <c r="D15" s="114"/>
      <c r="F15" s="71"/>
      <c r="G15" s="70"/>
    </row>
    <row r="16" spans="1:7" ht="12.75" customHeight="1">
      <c r="A16" s="64" t="s">
        <v>142</v>
      </c>
    </row>
    <row r="17" spans="1:4" ht="12.75" customHeight="1">
      <c r="A17" s="134" t="s">
        <v>190</v>
      </c>
      <c r="B17" s="69"/>
      <c r="C17" s="69"/>
      <c r="D17" s="66"/>
    </row>
    <row r="18" spans="1:4" ht="12.75" customHeight="1">
      <c r="A18" s="68"/>
      <c r="B18" s="67"/>
      <c r="C18" s="67"/>
      <c r="D18" s="66"/>
    </row>
    <row r="19" spans="1:4" ht="12.75" customHeight="1"/>
    <row r="43" spans="1:3">
      <c r="A43" s="109" t="s">
        <v>141</v>
      </c>
      <c r="B43" s="109"/>
      <c r="C43" s="109"/>
    </row>
    <row r="45" spans="1:3">
      <c r="A45" s="64" t="s">
        <v>140</v>
      </c>
    </row>
    <row r="48" spans="1:3">
      <c r="A48" s="65">
        <v>44341</v>
      </c>
    </row>
    <row r="51" spans="1:1">
      <c r="A51" s="64" t="s">
        <v>139</v>
      </c>
    </row>
  </sheetData>
  <mergeCells count="20">
    <mergeCell ref="B5:C5"/>
    <mergeCell ref="B7:C7"/>
    <mergeCell ref="A1:D2"/>
    <mergeCell ref="D6:D7"/>
    <mergeCell ref="D4:D5"/>
    <mergeCell ref="A4:A5"/>
    <mergeCell ref="A6:A7"/>
    <mergeCell ref="D12:D13"/>
    <mergeCell ref="D8:D9"/>
    <mergeCell ref="A14:A15"/>
    <mergeCell ref="D14:D15"/>
    <mergeCell ref="A12:A13"/>
    <mergeCell ref="A10:A11"/>
    <mergeCell ref="D10:D11"/>
    <mergeCell ref="A43:C43"/>
    <mergeCell ref="A8:A9"/>
    <mergeCell ref="B13:C13"/>
    <mergeCell ref="B9:C9"/>
    <mergeCell ref="B11:C11"/>
    <mergeCell ref="B15:C15"/>
  </mergeCells>
  <printOptions horizontalCentered="1"/>
  <pageMargins left="0.19685039370078741" right="0.19685039370078741" top="1.1811023622047245" bottom="0.78740157480314965" header="0.51181102362204722" footer="0.51181102362204722"/>
  <pageSetup paperSize="9" orientation="landscape" r:id="rId1"/>
  <headerFooter alignWithMargins="0">
    <oddHeader>&amp;CNur für den &amp;"Arial,Fett"INTERNEN&amp;"Arial,Standard" Gebrauch - keine Weitergabe an Dritte
&amp;16afm Entscheidungsnavigation Fondspolice / 3. Schicht (mit Garantie)</oddHeader>
    <oddFooter>&amp;LStand 01.2025&amp;C&amp;8Trotz größter Sorgfalt kann für die Richtigkeit der Informationen keine Haftung übernommen werden!&amp;RSeite 2 von 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8"/>
  <sheetViews>
    <sheetView view="pageBreakPreview" zoomScaleNormal="115" zoomScaleSheetLayoutView="100" workbookViewId="0">
      <selection activeCell="K5" sqref="K5"/>
    </sheetView>
  </sheetViews>
  <sheetFormatPr baseColWidth="10" defaultRowHeight="12.75"/>
  <cols>
    <col min="1" max="1" width="15" style="40" customWidth="1"/>
    <col min="2" max="2" width="15" style="63" customWidth="1"/>
    <col min="3" max="3" width="31.5703125" bestFit="1" customWidth="1"/>
    <col min="4" max="4" width="24.42578125" style="18" bestFit="1" customWidth="1"/>
    <col min="5" max="5" width="12.7109375" bestFit="1" customWidth="1"/>
    <col min="6" max="6" width="16.42578125" customWidth="1"/>
    <col min="7" max="7" width="14" style="18" customWidth="1"/>
    <col min="8" max="8" width="18.28515625" customWidth="1"/>
    <col min="9" max="9" width="11.42578125" style="58"/>
  </cols>
  <sheetData>
    <row r="1" spans="1:23" ht="30" customHeight="1">
      <c r="A1" s="123" t="s">
        <v>14</v>
      </c>
      <c r="B1" s="123"/>
      <c r="C1" s="123"/>
      <c r="D1" s="123"/>
      <c r="E1" s="123"/>
      <c r="F1" s="123"/>
      <c r="G1" s="123"/>
      <c r="H1" s="123"/>
    </row>
    <row r="2" spans="1:23" ht="45">
      <c r="A2" s="42" t="s">
        <v>0</v>
      </c>
      <c r="B2" s="61" t="s">
        <v>138</v>
      </c>
      <c r="C2" s="33" t="s">
        <v>182</v>
      </c>
      <c r="D2" s="34" t="s">
        <v>161</v>
      </c>
      <c r="E2" s="33" t="s">
        <v>163</v>
      </c>
      <c r="F2" s="33" t="s">
        <v>168</v>
      </c>
      <c r="G2" s="34" t="s">
        <v>160</v>
      </c>
      <c r="H2" s="135" t="s">
        <v>193</v>
      </c>
    </row>
    <row r="3" spans="1:23" s="15" customFormat="1" ht="22.5" customHeight="1">
      <c r="A3" s="87" t="s">
        <v>99</v>
      </c>
      <c r="B3" s="62">
        <v>9</v>
      </c>
      <c r="C3" s="85" t="s">
        <v>183</v>
      </c>
      <c r="D3" s="85" t="s">
        <v>184</v>
      </c>
      <c r="E3" s="48">
        <v>0.8</v>
      </c>
      <c r="F3" s="22" t="s">
        <v>174</v>
      </c>
      <c r="G3" s="17">
        <v>1.17E-2</v>
      </c>
      <c r="H3" s="89">
        <v>24</v>
      </c>
      <c r="I3" s="59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s="15" customFormat="1" ht="12.75" customHeight="1">
      <c r="A4" s="88"/>
      <c r="B4" s="28" t="s">
        <v>4</v>
      </c>
      <c r="C4" s="27" t="s">
        <v>3</v>
      </c>
      <c r="D4" s="28" t="s">
        <v>3</v>
      </c>
      <c r="E4" s="47"/>
      <c r="F4" s="60" t="s">
        <v>4</v>
      </c>
      <c r="G4" s="28" t="s">
        <v>4</v>
      </c>
      <c r="H4" s="90"/>
      <c r="I4" s="59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spans="1:23" s="51" customFormat="1" ht="44.25" customHeight="1">
      <c r="A5" s="127" t="s">
        <v>129</v>
      </c>
      <c r="B5" s="62">
        <v>9.5</v>
      </c>
      <c r="C5" s="85" t="s">
        <v>177</v>
      </c>
      <c r="D5" s="85" t="s">
        <v>175</v>
      </c>
      <c r="E5" s="48">
        <v>0.8</v>
      </c>
      <c r="F5" s="22" t="s">
        <v>192</v>
      </c>
      <c r="G5" s="17">
        <v>1.2E-2</v>
      </c>
      <c r="H5" s="124">
        <f t="shared" ref="H5" si="0">(SUM(LEN(B6),LEN(C6),LEN(D6),LEN(E6),LEN(F6),LEN(G6)))*2</f>
        <v>24</v>
      </c>
      <c r="I5" s="59" t="s">
        <v>10</v>
      </c>
    </row>
    <row r="6" spans="1:23" s="51" customFormat="1" ht="12.75" customHeight="1">
      <c r="A6" s="128"/>
      <c r="B6" s="28" t="s">
        <v>3</v>
      </c>
      <c r="C6" s="27" t="s">
        <v>4</v>
      </c>
      <c r="D6" s="28" t="s">
        <v>3</v>
      </c>
      <c r="E6" s="47"/>
      <c r="F6" s="27" t="s">
        <v>4</v>
      </c>
      <c r="G6" s="28" t="s">
        <v>4</v>
      </c>
      <c r="H6" s="125"/>
      <c r="I6" s="59"/>
    </row>
    <row r="7" spans="1:23" s="15" customFormat="1" ht="22.5" customHeight="1">
      <c r="A7" s="87" t="s">
        <v>96</v>
      </c>
      <c r="B7" s="62">
        <v>9.5</v>
      </c>
      <c r="C7" s="85" t="s">
        <v>187</v>
      </c>
      <c r="D7" s="85" t="s">
        <v>188</v>
      </c>
      <c r="E7" s="48">
        <v>0.5</v>
      </c>
      <c r="F7" s="22" t="s">
        <v>189</v>
      </c>
      <c r="G7" s="17">
        <v>1.2699999999999999E-2</v>
      </c>
      <c r="H7" s="89">
        <f t="shared" ref="H7" si="1">(SUM(LEN(B8),LEN(C8),LEN(D8),LEN(E8),LEN(F8),LEN(G8)))*2</f>
        <v>18</v>
      </c>
      <c r="I7" s="59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3" s="15" customFormat="1" ht="12.75" customHeight="1">
      <c r="A8" s="88"/>
      <c r="B8" s="28" t="s">
        <v>3</v>
      </c>
      <c r="C8" s="27" t="s">
        <v>5</v>
      </c>
      <c r="D8" s="28" t="s">
        <v>4</v>
      </c>
      <c r="E8" s="47"/>
      <c r="F8" s="27" t="s">
        <v>5</v>
      </c>
      <c r="G8" s="28" t="s">
        <v>4</v>
      </c>
      <c r="H8" s="90"/>
      <c r="I8" s="59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spans="1:23" s="15" customFormat="1" ht="22.5" customHeight="1">
      <c r="A9" s="87" t="s">
        <v>169</v>
      </c>
      <c r="B9" s="62">
        <v>5</v>
      </c>
      <c r="C9" s="85" t="s">
        <v>181</v>
      </c>
      <c r="D9" s="85" t="s">
        <v>185</v>
      </c>
      <c r="E9" s="48">
        <v>0.8</v>
      </c>
      <c r="F9" s="22" t="s">
        <v>173</v>
      </c>
      <c r="G9" s="17">
        <v>1.4E-2</v>
      </c>
      <c r="H9" s="89">
        <f t="shared" ref="H9" si="2">(SUM(LEN(B10),LEN(C10),LEN(D10),LEN(E10),LEN(F10),LEN(G10)))*2</f>
        <v>22</v>
      </c>
      <c r="I9" s="59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3" s="15" customFormat="1" ht="12.75" customHeight="1">
      <c r="A10" s="88"/>
      <c r="B10" s="28" t="s">
        <v>5</v>
      </c>
      <c r="C10" s="27" t="s">
        <v>3</v>
      </c>
      <c r="D10" s="28" t="s">
        <v>3</v>
      </c>
      <c r="E10" s="47"/>
      <c r="F10" s="60" t="s">
        <v>4</v>
      </c>
      <c r="G10" s="28" t="s">
        <v>4</v>
      </c>
      <c r="H10" s="90"/>
      <c r="I10" s="59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23" s="15" customFormat="1" ht="22.5" customHeight="1">
      <c r="A11" s="87" t="s">
        <v>97</v>
      </c>
      <c r="B11" s="62">
        <v>10</v>
      </c>
      <c r="C11" s="85" t="s">
        <v>171</v>
      </c>
      <c r="D11" s="85" t="s">
        <v>170</v>
      </c>
      <c r="E11" s="48">
        <v>0.8</v>
      </c>
      <c r="F11" s="22" t="s">
        <v>172</v>
      </c>
      <c r="G11" s="17">
        <v>1.21E-2</v>
      </c>
      <c r="H11" s="89">
        <f t="shared" ref="H11" si="3">(SUM(LEN(B12),LEN(C12),LEN(D12),LEN(E12),LEN(F12),LEN(G12)))*2</f>
        <v>24</v>
      </c>
      <c r="I11" s="59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spans="1:23" s="15" customFormat="1" ht="12.75" customHeight="1">
      <c r="A12" s="88"/>
      <c r="B12" s="27" t="s">
        <v>3</v>
      </c>
      <c r="C12" s="27" t="s">
        <v>3</v>
      </c>
      <c r="D12" s="28" t="s">
        <v>4</v>
      </c>
      <c r="E12" s="47"/>
      <c r="F12" s="27" t="s">
        <v>3</v>
      </c>
      <c r="G12" s="28" t="s">
        <v>5</v>
      </c>
      <c r="H12" s="90"/>
      <c r="I12" s="59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spans="1:23" s="15" customFormat="1" ht="22.5" customHeight="1">
      <c r="A13" s="127" t="s">
        <v>136</v>
      </c>
      <c r="B13" s="62">
        <v>8</v>
      </c>
      <c r="C13" s="85" t="s">
        <v>180</v>
      </c>
      <c r="D13" s="85" t="s">
        <v>186</v>
      </c>
      <c r="E13" s="48">
        <v>0.8</v>
      </c>
      <c r="F13" s="22" t="s">
        <v>176</v>
      </c>
      <c r="G13" s="17">
        <v>1.47E-2</v>
      </c>
      <c r="H13" s="124">
        <f t="shared" ref="H13" si="4">(SUM(LEN(B14),LEN(C14),LEN(D14),LEN(E14),LEN(F14),LEN(G14)))*2</f>
        <v>22</v>
      </c>
      <c r="I13" s="59" t="s">
        <v>10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spans="1:23" s="15" customFormat="1" ht="12.75" customHeight="1">
      <c r="A14" s="128"/>
      <c r="B14" s="28" t="s">
        <v>4</v>
      </c>
      <c r="C14" s="27" t="s">
        <v>3</v>
      </c>
      <c r="D14" s="28" t="s">
        <v>3</v>
      </c>
      <c r="E14" s="47"/>
      <c r="F14" s="27" t="s">
        <v>4</v>
      </c>
      <c r="G14" s="28" t="s">
        <v>5</v>
      </c>
      <c r="H14" s="125"/>
      <c r="I14" s="59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spans="1:23" ht="33.75" customHeight="1">
      <c r="A15" s="127" t="s">
        <v>137</v>
      </c>
      <c r="B15" s="62">
        <v>9</v>
      </c>
      <c r="C15" s="85" t="s">
        <v>179</v>
      </c>
      <c r="D15" s="85" t="s">
        <v>191</v>
      </c>
      <c r="E15" s="48">
        <v>0.8</v>
      </c>
      <c r="F15" s="22" t="s">
        <v>178</v>
      </c>
      <c r="G15" s="17">
        <v>2.7E-2</v>
      </c>
      <c r="H15" s="124">
        <f t="shared" ref="H15" si="5">(SUM(LEN(B16),LEN(C16),LEN(D16),LEN(E16),LEN(F16),LEN(G16)))*2</f>
        <v>12</v>
      </c>
      <c r="I15" s="59"/>
    </row>
    <row r="16" spans="1:23" ht="12.75" customHeight="1">
      <c r="A16" s="128"/>
      <c r="B16" s="28" t="s">
        <v>4</v>
      </c>
      <c r="C16" s="27" t="s">
        <v>4</v>
      </c>
      <c r="D16" s="28" t="s">
        <v>5</v>
      </c>
      <c r="E16" s="47"/>
      <c r="F16" s="27" t="s">
        <v>5</v>
      </c>
      <c r="G16" s="28"/>
      <c r="H16" s="125"/>
    </row>
    <row r="17" spans="1:8">
      <c r="A17" s="126" t="s">
        <v>162</v>
      </c>
      <c r="B17" s="126"/>
      <c r="C17" s="126"/>
      <c r="D17" s="126"/>
      <c r="E17" s="126"/>
      <c r="F17" s="126"/>
      <c r="G17" s="126"/>
      <c r="H17" s="126"/>
    </row>
    <row r="18" spans="1:8" ht="12.75" customHeight="1">
      <c r="A18" s="126"/>
      <c r="B18" s="126"/>
      <c r="C18" s="126"/>
      <c r="D18" s="126"/>
      <c r="E18" s="126"/>
      <c r="F18" s="126"/>
      <c r="G18" s="126"/>
      <c r="H18" s="126"/>
    </row>
  </sheetData>
  <mergeCells count="8">
    <mergeCell ref="A1:H1"/>
    <mergeCell ref="H5:H6"/>
    <mergeCell ref="H13:H14"/>
    <mergeCell ref="H15:H16"/>
    <mergeCell ref="A17:H18"/>
    <mergeCell ref="A5:A6"/>
    <mergeCell ref="A15:A16"/>
    <mergeCell ref="A13:A14"/>
  </mergeCells>
  <phoneticPr fontId="3" type="noConversion"/>
  <printOptions horizontalCentered="1"/>
  <pageMargins left="0.19685039370078741" right="0.19685039370078741" top="1.1811023622047245" bottom="0.78740157480314965" header="0.51181102362204722" footer="0.51181102362204722"/>
  <pageSetup paperSize="9" scale="80" orientation="landscape" r:id="rId1"/>
  <headerFooter alignWithMargins="0">
    <oddHeader>&amp;CNur für den &amp;"Arial,Fett"INTERNEN&amp;"Arial,Standard" Gebrauch - keine Weitergabe an Dritte
&amp;"Arial,Fett"&amp;16afm Entscheidungsnavigation Fondspolice / 3. Schicht (mit Garantie)</oddHeader>
    <oddFooter>&amp;LStand 01.2025&amp;C&amp;8Trotz größter Sorgfalt kann für die Richtigkeit der Informationen keine Haftung übernommen werden!&amp;RSeite 3 von 6</oddFooter>
  </headerFooter>
  <rowBreaks count="1" manualBreakCount="1">
    <brk id="1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9"/>
  <sheetViews>
    <sheetView view="pageBreakPreview" zoomScale="85" zoomScaleNormal="100" zoomScaleSheetLayoutView="85" workbookViewId="0">
      <selection activeCell="B7" sqref="A7:XFD8"/>
    </sheetView>
  </sheetViews>
  <sheetFormatPr baseColWidth="10" defaultRowHeight="12.75"/>
  <cols>
    <col min="1" max="1" width="14.28515625" style="40" customWidth="1"/>
    <col min="2" max="2" width="13.7109375" style="5" customWidth="1"/>
    <col min="3" max="3" width="15.140625" customWidth="1"/>
    <col min="4" max="4" width="25.7109375" customWidth="1"/>
    <col min="5" max="5" width="17.42578125" customWidth="1"/>
    <col min="6" max="6" width="9.28515625" customWidth="1"/>
    <col min="7" max="8" width="21.85546875" customWidth="1"/>
    <col min="9" max="9" width="12.85546875" customWidth="1"/>
    <col min="10" max="10" width="19.28515625" customWidth="1"/>
    <col min="11" max="11" width="13.5703125" style="8" customWidth="1"/>
    <col min="12" max="12" width="8.7109375" style="8" customWidth="1"/>
  </cols>
  <sheetData>
    <row r="1" spans="1:13" ht="30" customHeight="1">
      <c r="A1" s="123" t="s">
        <v>15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3" ht="45">
      <c r="A2" s="39" t="s">
        <v>0</v>
      </c>
      <c r="B2" s="33" t="s">
        <v>42</v>
      </c>
      <c r="C2" s="33" t="s">
        <v>30</v>
      </c>
      <c r="D2" s="33" t="s">
        <v>26</v>
      </c>
      <c r="E2" s="33" t="s">
        <v>20</v>
      </c>
      <c r="F2" s="36" t="s">
        <v>21</v>
      </c>
      <c r="G2" s="36" t="s">
        <v>48</v>
      </c>
      <c r="H2" s="33" t="s">
        <v>80</v>
      </c>
      <c r="I2" s="33" t="s">
        <v>81</v>
      </c>
      <c r="J2" s="36" t="s">
        <v>55</v>
      </c>
      <c r="K2" s="33" t="s">
        <v>12</v>
      </c>
      <c r="L2" s="35" t="s">
        <v>62</v>
      </c>
    </row>
    <row r="3" spans="1:13" s="15" customFormat="1" ht="67.5">
      <c r="A3" s="127" t="s">
        <v>99</v>
      </c>
      <c r="B3" s="22" t="s">
        <v>89</v>
      </c>
      <c r="C3" s="22">
        <v>25</v>
      </c>
      <c r="D3" s="22" t="s">
        <v>90</v>
      </c>
      <c r="E3" s="22" t="s">
        <v>87</v>
      </c>
      <c r="F3" s="22" t="s">
        <v>64</v>
      </c>
      <c r="G3" s="23" t="s">
        <v>88</v>
      </c>
      <c r="H3" s="23" t="s">
        <v>95</v>
      </c>
      <c r="I3" s="23" t="s">
        <v>65</v>
      </c>
      <c r="J3" s="19" t="s">
        <v>94</v>
      </c>
      <c r="K3" s="22" t="s">
        <v>91</v>
      </c>
      <c r="L3" s="129">
        <f>SUM(LEN(B4),LEN(C4),LEN(D4),LEN(E4),LEN(F4),LEN(G4),LEN(H4),LEN(I4),LEN(J4),LEN(K4),)</f>
        <v>15</v>
      </c>
      <c r="M3" s="50"/>
    </row>
    <row r="4" spans="1:13" s="15" customFormat="1">
      <c r="A4" s="128"/>
      <c r="B4" s="27" t="s">
        <v>4</v>
      </c>
      <c r="C4" s="27"/>
      <c r="D4" s="27" t="s">
        <v>5</v>
      </c>
      <c r="E4" s="27" t="s">
        <v>4</v>
      </c>
      <c r="F4" s="27" t="s">
        <v>5</v>
      </c>
      <c r="G4" s="27" t="s">
        <v>3</v>
      </c>
      <c r="H4" s="27" t="s">
        <v>5</v>
      </c>
      <c r="I4" s="27"/>
      <c r="J4" s="27" t="s">
        <v>3</v>
      </c>
      <c r="K4" s="27" t="s">
        <v>4</v>
      </c>
      <c r="L4" s="130"/>
      <c r="M4" s="50"/>
    </row>
    <row r="5" spans="1:13" s="50" customFormat="1" ht="33.75">
      <c r="A5" s="127" t="s">
        <v>128</v>
      </c>
      <c r="B5" s="22" t="s">
        <v>156</v>
      </c>
      <c r="C5" s="22" t="s">
        <v>130</v>
      </c>
      <c r="D5" s="22" t="s">
        <v>131</v>
      </c>
      <c r="E5" s="22" t="s">
        <v>64</v>
      </c>
      <c r="F5" s="22" t="s">
        <v>64</v>
      </c>
      <c r="G5" s="23" t="s">
        <v>167</v>
      </c>
      <c r="H5" s="23" t="s">
        <v>64</v>
      </c>
      <c r="I5" s="23" t="s">
        <v>65</v>
      </c>
      <c r="J5" s="19" t="s">
        <v>57</v>
      </c>
      <c r="K5" s="22" t="s">
        <v>72</v>
      </c>
      <c r="L5" s="129">
        <v>14</v>
      </c>
    </row>
    <row r="6" spans="1:13" s="50" customFormat="1">
      <c r="A6" s="128"/>
      <c r="B6" s="27" t="s">
        <v>3</v>
      </c>
      <c r="C6" s="27"/>
      <c r="D6" s="27" t="s">
        <v>5</v>
      </c>
      <c r="E6" s="27" t="s">
        <v>5</v>
      </c>
      <c r="F6" s="27" t="s">
        <v>5</v>
      </c>
      <c r="G6" s="27" t="s">
        <v>5</v>
      </c>
      <c r="H6" s="27" t="s">
        <v>5</v>
      </c>
      <c r="I6" s="27"/>
      <c r="J6" s="27" t="s">
        <v>27</v>
      </c>
      <c r="K6" s="27" t="s">
        <v>4</v>
      </c>
      <c r="L6" s="130"/>
    </row>
    <row r="7" spans="1:13" ht="67.5">
      <c r="A7" s="127" t="s">
        <v>96</v>
      </c>
      <c r="B7" s="20" t="s">
        <v>66</v>
      </c>
      <c r="C7" s="20" t="s">
        <v>34</v>
      </c>
      <c r="D7" s="20" t="s">
        <v>67</v>
      </c>
      <c r="E7" s="20" t="s">
        <v>64</v>
      </c>
      <c r="F7" s="20" t="s">
        <v>64</v>
      </c>
      <c r="G7" s="21" t="s">
        <v>84</v>
      </c>
      <c r="H7" s="23" t="s">
        <v>64</v>
      </c>
      <c r="I7" s="23" t="s">
        <v>65</v>
      </c>
      <c r="J7" s="19" t="s">
        <v>57</v>
      </c>
      <c r="K7" s="20" t="s">
        <v>72</v>
      </c>
      <c r="L7" s="129">
        <f t="shared" ref="L7" si="0">SUM(LEN(B8),LEN(C8),LEN(D8),LEN(E8),LEN(F8),LEN(G8),LEN(H8),LEN(I8),LEN(J8),LEN(K8),)</f>
        <v>13</v>
      </c>
      <c r="M7" s="50"/>
    </row>
    <row r="8" spans="1:13">
      <c r="A8" s="128"/>
      <c r="B8" s="45"/>
      <c r="C8" s="27"/>
      <c r="D8" s="27" t="s">
        <v>5</v>
      </c>
      <c r="E8" s="27" t="s">
        <v>5</v>
      </c>
      <c r="F8" s="27" t="s">
        <v>5</v>
      </c>
      <c r="G8" s="27" t="s">
        <v>3</v>
      </c>
      <c r="H8" s="27" t="s">
        <v>5</v>
      </c>
      <c r="I8" s="27"/>
      <c r="J8" s="27" t="s">
        <v>27</v>
      </c>
      <c r="K8" s="27" t="s">
        <v>4</v>
      </c>
      <c r="L8" s="130"/>
      <c r="M8" s="50"/>
    </row>
    <row r="9" spans="1:13" s="15" customFormat="1" ht="56.25">
      <c r="A9" s="127" t="s">
        <v>169</v>
      </c>
      <c r="B9" s="20" t="s">
        <v>69</v>
      </c>
      <c r="C9" s="20" t="s">
        <v>24</v>
      </c>
      <c r="D9" s="20" t="s">
        <v>25</v>
      </c>
      <c r="E9" s="20" t="s">
        <v>64</v>
      </c>
      <c r="F9" s="20" t="s">
        <v>64</v>
      </c>
      <c r="G9" s="23" t="s">
        <v>83</v>
      </c>
      <c r="H9" s="23" t="s">
        <v>65</v>
      </c>
      <c r="I9" s="23" t="s">
        <v>64</v>
      </c>
      <c r="J9" s="19" t="s">
        <v>56</v>
      </c>
      <c r="K9" s="20" t="s">
        <v>71</v>
      </c>
      <c r="L9" s="129">
        <f t="shared" ref="L9" si="1">SUM(LEN(B10),LEN(C10),LEN(D10),LEN(E10),LEN(F10),LEN(G10),LEN(H10),LEN(I10),LEN(J10),LEN(K10),)</f>
        <v>14</v>
      </c>
      <c r="M9" s="50"/>
    </row>
    <row r="10" spans="1:13" s="15" customFormat="1">
      <c r="A10" s="128"/>
      <c r="B10" s="27" t="s">
        <v>4</v>
      </c>
      <c r="C10" s="27"/>
      <c r="D10" s="27" t="s">
        <v>4</v>
      </c>
      <c r="E10" s="27" t="s">
        <v>5</v>
      </c>
      <c r="F10" s="27" t="s">
        <v>5</v>
      </c>
      <c r="G10" s="27" t="s">
        <v>3</v>
      </c>
      <c r="H10" s="27"/>
      <c r="I10" s="27" t="s">
        <v>5</v>
      </c>
      <c r="J10" s="27" t="s">
        <v>3</v>
      </c>
      <c r="K10" s="27" t="s">
        <v>5</v>
      </c>
      <c r="L10" s="130"/>
      <c r="M10" s="50"/>
    </row>
    <row r="11" spans="1:13" s="15" customFormat="1" ht="33.75">
      <c r="A11" s="127" t="s">
        <v>97</v>
      </c>
      <c r="B11" s="20" t="s">
        <v>68</v>
      </c>
      <c r="C11" s="20" t="s">
        <v>47</v>
      </c>
      <c r="D11" s="20" t="s">
        <v>52</v>
      </c>
      <c r="E11" s="20" t="s">
        <v>64</v>
      </c>
      <c r="F11" s="20" t="s">
        <v>64</v>
      </c>
      <c r="G11" s="21" t="s">
        <v>82</v>
      </c>
      <c r="H11" s="23" t="s">
        <v>64</v>
      </c>
      <c r="I11" s="23" t="s">
        <v>65</v>
      </c>
      <c r="J11" s="19" t="s">
        <v>56</v>
      </c>
      <c r="K11" s="20" t="s">
        <v>125</v>
      </c>
      <c r="L11" s="129">
        <f t="shared" ref="L11" si="2">SUM(LEN(B12),LEN(C12),LEN(D12),LEN(E12),LEN(F12),LEN(G12),LEN(H12),LEN(I12),LEN(J12),LEN(K12),)</f>
        <v>10</v>
      </c>
      <c r="M11" s="50"/>
    </row>
    <row r="12" spans="1:13" s="15" customFormat="1">
      <c r="A12" s="128"/>
      <c r="B12" s="27" t="s">
        <v>5</v>
      </c>
      <c r="C12" s="27"/>
      <c r="D12" s="27" t="s">
        <v>5</v>
      </c>
      <c r="E12" s="27" t="s">
        <v>5</v>
      </c>
      <c r="F12" s="27" t="s">
        <v>5</v>
      </c>
      <c r="G12" s="27" t="s">
        <v>5</v>
      </c>
      <c r="H12" s="27" t="s">
        <v>5</v>
      </c>
      <c r="I12" s="27"/>
      <c r="J12" s="27" t="s">
        <v>3</v>
      </c>
      <c r="K12" s="27" t="s">
        <v>5</v>
      </c>
      <c r="L12" s="130"/>
      <c r="M12" s="50"/>
    </row>
    <row r="13" spans="1:13" s="15" customFormat="1" ht="56.25">
      <c r="A13" s="127" t="s">
        <v>121</v>
      </c>
      <c r="B13" s="22" t="s">
        <v>70</v>
      </c>
      <c r="C13" s="22" t="s">
        <v>46</v>
      </c>
      <c r="D13" s="22" t="s">
        <v>122</v>
      </c>
      <c r="E13" s="22" t="s">
        <v>64</v>
      </c>
      <c r="F13" s="22" t="s">
        <v>64</v>
      </c>
      <c r="G13" s="23" t="s">
        <v>123</v>
      </c>
      <c r="H13" s="23" t="s">
        <v>65</v>
      </c>
      <c r="I13" s="23" t="s">
        <v>65</v>
      </c>
      <c r="J13" s="19" t="s">
        <v>56</v>
      </c>
      <c r="K13" s="22" t="s">
        <v>73</v>
      </c>
      <c r="L13" s="129">
        <f t="shared" ref="L13" si="3">SUM(LEN(B14),LEN(C14),LEN(D14),LEN(E14),LEN(F14),LEN(G14),LEN(H14),LEN(I14),LEN(J14),LEN(K14),)</f>
        <v>9</v>
      </c>
      <c r="M13" s="50"/>
    </row>
    <row r="14" spans="1:13" s="15" customFormat="1">
      <c r="A14" s="128"/>
      <c r="B14" s="27" t="s">
        <v>4</v>
      </c>
      <c r="C14" s="27"/>
      <c r="D14" s="27"/>
      <c r="E14" s="27" t="s">
        <v>5</v>
      </c>
      <c r="F14" s="27" t="s">
        <v>5</v>
      </c>
      <c r="G14" s="27" t="s">
        <v>5</v>
      </c>
      <c r="H14" s="27"/>
      <c r="I14" s="27"/>
      <c r="J14" s="27" t="s">
        <v>3</v>
      </c>
      <c r="K14" s="27" t="s">
        <v>5</v>
      </c>
      <c r="L14" s="130"/>
      <c r="M14" s="50"/>
    </row>
    <row r="15" spans="1:13" ht="56.25">
      <c r="A15" s="127" t="s">
        <v>109</v>
      </c>
      <c r="B15" s="22" t="s">
        <v>112</v>
      </c>
      <c r="C15" s="22" t="s">
        <v>24</v>
      </c>
      <c r="D15" s="17" t="s">
        <v>113</v>
      </c>
      <c r="E15" s="22" t="s">
        <v>64</v>
      </c>
      <c r="F15" s="22" t="s">
        <v>64</v>
      </c>
      <c r="G15" s="26" t="s">
        <v>114</v>
      </c>
      <c r="H15" s="26" t="s">
        <v>65</v>
      </c>
      <c r="I15" s="22" t="s">
        <v>65</v>
      </c>
      <c r="J15" s="22" t="s">
        <v>115</v>
      </c>
      <c r="K15" s="23" t="s">
        <v>74</v>
      </c>
      <c r="L15" s="129">
        <f t="shared" ref="L15" si="4">SUM(LEN(B16),LEN(C16),LEN(D16),LEN(E16),LEN(F16),LEN(G16),LEN(H16),LEN(I16),LEN(J16),LEN(K16),)</f>
        <v>12</v>
      </c>
      <c r="M15" s="50"/>
    </row>
    <row r="16" spans="1:13">
      <c r="A16" s="128"/>
      <c r="B16" s="27" t="s">
        <v>4</v>
      </c>
      <c r="C16" s="27"/>
      <c r="D16" s="27" t="s">
        <v>5</v>
      </c>
      <c r="E16" s="27" t="s">
        <v>5</v>
      </c>
      <c r="F16" s="27" t="s">
        <v>5</v>
      </c>
      <c r="G16" s="27" t="s">
        <v>4</v>
      </c>
      <c r="H16" s="27"/>
      <c r="I16" s="27"/>
      <c r="J16" s="27" t="s">
        <v>3</v>
      </c>
      <c r="K16" s="27" t="s">
        <v>4</v>
      </c>
      <c r="L16" s="130"/>
      <c r="M16" s="50"/>
    </row>
    <row r="22" spans="1:10">
      <c r="A22" s="41"/>
      <c r="B22" s="2"/>
      <c r="C22" s="6"/>
      <c r="D22" s="4"/>
      <c r="E22" s="4"/>
      <c r="F22" s="6"/>
      <c r="G22" s="1"/>
      <c r="H22" s="1"/>
      <c r="I22" s="1"/>
      <c r="J22" s="6"/>
    </row>
    <row r="23" spans="1:10">
      <c r="A23" s="41"/>
      <c r="B23" s="2"/>
      <c r="C23" s="6"/>
      <c r="D23" s="4"/>
      <c r="E23" s="4"/>
      <c r="F23" s="6"/>
      <c r="G23" s="3"/>
      <c r="H23" s="3"/>
      <c r="I23" s="3"/>
      <c r="J23" s="6"/>
    </row>
    <row r="24" spans="1:10">
      <c r="A24" s="41"/>
      <c r="B24" s="2"/>
      <c r="C24" s="6"/>
      <c r="D24" s="4"/>
      <c r="E24" s="4"/>
      <c r="F24" s="6"/>
      <c r="G24" s="1"/>
      <c r="H24" s="1"/>
      <c r="I24" s="1"/>
      <c r="J24" s="6"/>
    </row>
    <row r="25" spans="1:10">
      <c r="A25" s="41"/>
      <c r="B25" s="2"/>
      <c r="C25" s="6"/>
      <c r="D25" s="4"/>
      <c r="E25" s="4"/>
      <c r="F25" s="6"/>
      <c r="G25" s="3"/>
      <c r="H25" s="3"/>
      <c r="I25" s="3"/>
      <c r="J25" s="6"/>
    </row>
    <row r="26" spans="1:10">
      <c r="A26" s="41"/>
      <c r="B26" s="2"/>
      <c r="C26" s="6"/>
      <c r="D26" s="6"/>
      <c r="E26" s="6"/>
      <c r="F26" s="6"/>
      <c r="G26" s="4"/>
      <c r="H26" s="4"/>
      <c r="I26" s="4"/>
      <c r="J26" s="6"/>
    </row>
    <row r="27" spans="1:10">
      <c r="A27" s="41"/>
      <c r="B27" s="2"/>
      <c r="C27" s="6"/>
      <c r="D27" s="6"/>
      <c r="E27" s="6"/>
      <c r="F27" s="6"/>
      <c r="G27" s="4"/>
      <c r="H27" s="4"/>
      <c r="I27" s="4"/>
      <c r="J27" s="6"/>
    </row>
    <row r="28" spans="1:10">
      <c r="A28" s="41"/>
      <c r="B28" s="2"/>
      <c r="C28" s="6"/>
      <c r="D28" s="6"/>
      <c r="E28" s="6"/>
      <c r="F28" s="6"/>
      <c r="G28" s="1"/>
      <c r="H28" s="1"/>
      <c r="I28" s="1"/>
      <c r="J28" s="6"/>
    </row>
    <row r="29" spans="1:10">
      <c r="A29" s="41"/>
      <c r="B29" s="2"/>
      <c r="C29" s="6"/>
      <c r="D29" s="6"/>
      <c r="E29" s="6"/>
      <c r="F29" s="6"/>
      <c r="G29" s="3"/>
      <c r="H29" s="3"/>
      <c r="I29" s="3"/>
      <c r="J29" s="6"/>
    </row>
    <row r="30" spans="1:10">
      <c r="A30" s="41"/>
      <c r="B30" s="2"/>
      <c r="C30" s="7"/>
      <c r="D30" s="4"/>
      <c r="E30" s="4"/>
      <c r="F30" s="7"/>
      <c r="G30" s="4"/>
      <c r="H30" s="4"/>
      <c r="I30" s="4"/>
      <c r="J30" s="7"/>
    </row>
    <row r="31" spans="1:10">
      <c r="A31" s="41"/>
      <c r="B31" s="2"/>
      <c r="C31" s="7"/>
      <c r="D31" s="4"/>
      <c r="E31" s="4"/>
      <c r="F31" s="7"/>
      <c r="G31" s="4"/>
      <c r="H31" s="4"/>
      <c r="I31" s="4"/>
      <c r="J31" s="7"/>
    </row>
    <row r="32" spans="1:10">
      <c r="A32" s="41"/>
      <c r="B32" s="2"/>
      <c r="C32" s="6"/>
      <c r="D32" s="6"/>
      <c r="E32" s="6"/>
      <c r="F32" s="6"/>
      <c r="G32" s="1"/>
      <c r="H32" s="1"/>
      <c r="I32" s="1"/>
      <c r="J32" s="6"/>
    </row>
    <row r="33" spans="1:10">
      <c r="A33" s="41"/>
      <c r="B33" s="2"/>
      <c r="C33" s="6"/>
      <c r="D33" s="6"/>
      <c r="E33" s="6"/>
      <c r="F33" s="6"/>
      <c r="G33" s="3"/>
      <c r="H33" s="3"/>
      <c r="I33" s="3"/>
      <c r="J33" s="6"/>
    </row>
    <row r="34" spans="1:10">
      <c r="A34" s="41"/>
      <c r="B34" s="2"/>
      <c r="C34" s="4"/>
      <c r="D34" s="6"/>
      <c r="E34" s="6"/>
      <c r="F34" s="4"/>
      <c r="G34" s="4"/>
      <c r="H34" s="4"/>
      <c r="I34" s="4"/>
      <c r="J34" s="4"/>
    </row>
    <row r="35" spans="1:10">
      <c r="A35" s="41"/>
      <c r="B35" s="2"/>
      <c r="C35" s="4"/>
      <c r="D35" s="6"/>
      <c r="E35" s="6"/>
      <c r="F35" s="4"/>
      <c r="G35" s="4"/>
      <c r="H35" s="4"/>
      <c r="I35" s="4"/>
      <c r="J35" s="4"/>
    </row>
    <row r="36" spans="1:10">
      <c r="A36" s="41"/>
      <c r="B36" s="2"/>
      <c r="C36" s="4"/>
      <c r="D36" s="6"/>
      <c r="E36" s="6"/>
      <c r="F36" s="4"/>
      <c r="G36" s="1"/>
      <c r="H36" s="1"/>
      <c r="I36" s="1"/>
      <c r="J36" s="4"/>
    </row>
    <row r="37" spans="1:10">
      <c r="A37" s="41"/>
      <c r="B37" s="2"/>
      <c r="C37" s="4"/>
      <c r="D37" s="6"/>
      <c r="E37" s="6"/>
      <c r="F37" s="4"/>
      <c r="G37" s="3"/>
      <c r="H37" s="3"/>
      <c r="I37" s="3"/>
      <c r="J37" s="4"/>
    </row>
    <row r="38" spans="1:10">
      <c r="A38" s="41"/>
      <c r="B38" s="2"/>
      <c r="C38" s="4"/>
      <c r="D38" s="6"/>
      <c r="E38" s="6"/>
      <c r="F38" s="4"/>
      <c r="G38" s="4"/>
      <c r="H38" s="4"/>
      <c r="I38" s="4"/>
      <c r="J38" s="4"/>
    </row>
    <row r="39" spans="1:10">
      <c r="A39" s="41"/>
      <c r="B39" s="2"/>
      <c r="C39" s="4"/>
      <c r="D39" s="6"/>
      <c r="E39" s="6"/>
      <c r="F39" s="4"/>
      <c r="G39" s="4"/>
      <c r="H39" s="4"/>
      <c r="I39" s="4"/>
      <c r="J39" s="4"/>
    </row>
    <row r="40" spans="1:10">
      <c r="A40" s="41"/>
      <c r="B40" s="2"/>
      <c r="C40" s="6"/>
      <c r="D40" s="6"/>
      <c r="E40" s="6"/>
      <c r="F40" s="6"/>
      <c r="G40" s="4"/>
      <c r="H40" s="4"/>
      <c r="I40" s="4"/>
      <c r="J40" s="6"/>
    </row>
    <row r="41" spans="1:10">
      <c r="A41" s="41"/>
      <c r="B41" s="2"/>
      <c r="C41" s="6"/>
      <c r="D41" s="6"/>
      <c r="E41" s="6"/>
      <c r="F41" s="6"/>
      <c r="G41" s="4"/>
      <c r="H41" s="4"/>
      <c r="I41" s="4"/>
      <c r="J41" s="6"/>
    </row>
    <row r="42" spans="1:10">
      <c r="A42" s="41"/>
      <c r="B42" s="2"/>
      <c r="C42" s="7"/>
      <c r="D42" s="6"/>
      <c r="E42" s="6"/>
      <c r="F42" s="7"/>
      <c r="G42" s="7"/>
      <c r="H42" s="7"/>
      <c r="I42" s="7"/>
      <c r="J42" s="7"/>
    </row>
    <row r="43" spans="1:10">
      <c r="A43" s="41"/>
      <c r="B43" s="2"/>
      <c r="C43" s="7"/>
      <c r="D43" s="6"/>
      <c r="E43" s="6"/>
      <c r="F43" s="7"/>
      <c r="G43" s="7"/>
      <c r="H43" s="7"/>
      <c r="I43" s="7"/>
      <c r="J43" s="7"/>
    </row>
    <row r="44" spans="1:10">
      <c r="A44" s="41"/>
      <c r="B44" s="2"/>
      <c r="C44" s="4"/>
      <c r="D44" s="6"/>
      <c r="E44" s="6"/>
      <c r="F44" s="4"/>
      <c r="G44" s="7"/>
      <c r="H44" s="7"/>
      <c r="I44" s="7"/>
      <c r="J44" s="4"/>
    </row>
    <row r="45" spans="1:10">
      <c r="A45" s="41"/>
      <c r="B45" s="2"/>
      <c r="C45" s="4"/>
      <c r="D45" s="6"/>
      <c r="E45" s="6"/>
      <c r="F45" s="4"/>
      <c r="G45" s="7"/>
      <c r="H45" s="7"/>
      <c r="I45" s="7"/>
      <c r="J45" s="4"/>
    </row>
    <row r="46" spans="1:10">
      <c r="A46" s="41"/>
      <c r="B46" s="2"/>
      <c r="C46" s="7"/>
      <c r="D46" s="6"/>
      <c r="E46" s="6"/>
      <c r="F46" s="7"/>
      <c r="G46" s="4"/>
      <c r="H46" s="4"/>
      <c r="I46" s="4"/>
      <c r="J46" s="7"/>
    </row>
    <row r="47" spans="1:10">
      <c r="A47" s="41"/>
      <c r="B47" s="2"/>
      <c r="C47" s="7"/>
      <c r="D47" s="6"/>
      <c r="E47" s="6"/>
      <c r="F47" s="7"/>
      <c r="G47" s="4"/>
      <c r="H47" s="4"/>
      <c r="I47" s="4"/>
      <c r="J47" s="7"/>
    </row>
    <row r="48" spans="1:10">
      <c r="A48" s="41"/>
      <c r="B48" s="2"/>
      <c r="C48" s="4"/>
      <c r="D48" s="6"/>
      <c r="E48" s="6"/>
      <c r="F48" s="4"/>
      <c r="G48" s="4"/>
      <c r="H48" s="4"/>
      <c r="I48" s="4"/>
      <c r="J48" s="4"/>
    </row>
    <row r="49" spans="1:10">
      <c r="A49" s="41"/>
      <c r="B49" s="2"/>
      <c r="C49" s="4"/>
      <c r="D49" s="6"/>
      <c r="E49" s="6"/>
      <c r="F49" s="4"/>
      <c r="G49" s="4"/>
      <c r="H49" s="4"/>
      <c r="I49" s="4"/>
      <c r="J49" s="4"/>
    </row>
  </sheetData>
  <mergeCells count="15">
    <mergeCell ref="A13:A14"/>
    <mergeCell ref="L7:L8"/>
    <mergeCell ref="L11:L12"/>
    <mergeCell ref="L9:L10"/>
    <mergeCell ref="A1:L1"/>
    <mergeCell ref="A3:A4"/>
    <mergeCell ref="L3:L4"/>
    <mergeCell ref="L5:L6"/>
    <mergeCell ref="A5:A6"/>
    <mergeCell ref="A15:A16"/>
    <mergeCell ref="L15:L16"/>
    <mergeCell ref="A7:A8"/>
    <mergeCell ref="L13:L14"/>
    <mergeCell ref="A9:A10"/>
    <mergeCell ref="A11:A12"/>
  </mergeCells>
  <phoneticPr fontId="3" type="noConversion"/>
  <printOptions horizontalCentered="1"/>
  <pageMargins left="0.19685039370078741" right="0.19685039370078741" top="1.1811023622047245" bottom="0.78740157480314965" header="0.51181102362204722" footer="0.51181102362204722"/>
  <pageSetup paperSize="9" scale="70" orientation="landscape" verticalDpi="1200" r:id="rId1"/>
  <headerFooter alignWithMargins="0">
    <oddHeader>&amp;CNur für den &amp;"Arial,Fett"INTERNEN&amp;"Arial,Standard" Gebrauch - keine Weitergabe an Dritte
&amp;"Arial,Fett"&amp;16afm Entscheidungsnavigation Fondspolice / 3. Schicht (mit Garantie)</oddHeader>
    <oddFooter>&amp;LStand 01.2025&amp;C&amp;8Trotz größter Sorgfalt kann für die Richtigkeit der Informationen keine Haftung übernommen werden!&amp;RSeite 4 von 6</oddFooter>
  </headerFooter>
  <rowBreaks count="1" manualBreakCount="1">
    <brk id="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tabSelected="1" view="pageBreakPreview" zoomScale="85" zoomScaleNormal="100" zoomScaleSheetLayoutView="85" workbookViewId="0">
      <selection activeCell="B7" sqref="A7:XFD8"/>
    </sheetView>
  </sheetViews>
  <sheetFormatPr baseColWidth="10" defaultRowHeight="12.75"/>
  <cols>
    <col min="1" max="1" width="15.42578125" style="40" customWidth="1"/>
    <col min="2" max="2" width="35" customWidth="1"/>
    <col min="3" max="3" width="20.5703125" customWidth="1"/>
    <col min="4" max="4" width="17.42578125" customWidth="1"/>
    <col min="5" max="5" width="37.85546875" customWidth="1"/>
    <col min="6" max="6" width="45.5703125" customWidth="1"/>
    <col min="7" max="7" width="8.7109375" customWidth="1"/>
  </cols>
  <sheetData>
    <row r="1" spans="1:7" ht="30" customHeight="1">
      <c r="A1" s="123" t="s">
        <v>16</v>
      </c>
      <c r="B1" s="123"/>
      <c r="C1" s="123"/>
      <c r="D1" s="123"/>
      <c r="E1" s="123"/>
      <c r="F1" s="123"/>
      <c r="G1" s="123"/>
    </row>
    <row r="2" spans="1:7" ht="22.5">
      <c r="A2" s="42" t="s">
        <v>0</v>
      </c>
      <c r="B2" s="37" t="s">
        <v>18</v>
      </c>
      <c r="C2" s="33" t="s">
        <v>22</v>
      </c>
      <c r="D2" s="33" t="s">
        <v>31</v>
      </c>
      <c r="E2" s="33" t="s">
        <v>53</v>
      </c>
      <c r="F2" s="33" t="s">
        <v>36</v>
      </c>
      <c r="G2" s="35" t="s">
        <v>62</v>
      </c>
    </row>
    <row r="3" spans="1:7" ht="33.75">
      <c r="A3" s="127" t="s">
        <v>99</v>
      </c>
      <c r="B3" s="22" t="s">
        <v>92</v>
      </c>
      <c r="C3" s="22" t="s">
        <v>7</v>
      </c>
      <c r="D3" s="22" t="s">
        <v>75</v>
      </c>
      <c r="E3" s="22" t="s">
        <v>164</v>
      </c>
      <c r="F3" s="22" t="s">
        <v>100</v>
      </c>
      <c r="G3" s="129">
        <v>12</v>
      </c>
    </row>
    <row r="4" spans="1:7">
      <c r="A4" s="128"/>
      <c r="B4" s="27" t="s">
        <v>3</v>
      </c>
      <c r="C4" s="27" t="s">
        <v>5</v>
      </c>
      <c r="D4" s="27" t="s">
        <v>5</v>
      </c>
      <c r="E4" s="27" t="s">
        <v>85</v>
      </c>
      <c r="F4" s="27" t="s">
        <v>3</v>
      </c>
      <c r="G4" s="130"/>
    </row>
    <row r="5" spans="1:7" s="51" customFormat="1" ht="33.75">
      <c r="A5" s="127" t="s">
        <v>129</v>
      </c>
      <c r="B5" s="22" t="s">
        <v>132</v>
      </c>
      <c r="C5" s="22" t="s">
        <v>133</v>
      </c>
      <c r="D5" s="22" t="s">
        <v>64</v>
      </c>
      <c r="E5" s="22" t="s">
        <v>157</v>
      </c>
      <c r="F5" s="22" t="s">
        <v>134</v>
      </c>
      <c r="G5" s="129">
        <v>12</v>
      </c>
    </row>
    <row r="6" spans="1:7" s="51" customFormat="1">
      <c r="A6" s="128"/>
      <c r="B6" s="27" t="s">
        <v>4</v>
      </c>
      <c r="C6" s="27" t="s">
        <v>4</v>
      </c>
      <c r="D6" s="27" t="s">
        <v>5</v>
      </c>
      <c r="E6" s="49" t="s">
        <v>85</v>
      </c>
      <c r="F6" s="27" t="s">
        <v>3</v>
      </c>
      <c r="G6" s="130"/>
    </row>
    <row r="7" spans="1:7" s="15" customFormat="1" ht="45">
      <c r="A7" s="127" t="s">
        <v>96</v>
      </c>
      <c r="B7" s="22" t="s">
        <v>37</v>
      </c>
      <c r="C7" s="22" t="s">
        <v>50</v>
      </c>
      <c r="D7" s="22" t="s">
        <v>64</v>
      </c>
      <c r="E7" s="22" t="s">
        <v>159</v>
      </c>
      <c r="F7" s="22" t="s">
        <v>49</v>
      </c>
      <c r="G7" s="129">
        <v>12</v>
      </c>
    </row>
    <row r="8" spans="1:7" s="15" customFormat="1">
      <c r="A8" s="128"/>
      <c r="B8" s="27" t="s">
        <v>4</v>
      </c>
      <c r="C8" s="27" t="s">
        <v>4</v>
      </c>
      <c r="D8" s="27" t="s">
        <v>5</v>
      </c>
      <c r="E8" s="49" t="s">
        <v>27</v>
      </c>
      <c r="F8" s="27" t="s">
        <v>3</v>
      </c>
      <c r="G8" s="130"/>
    </row>
    <row r="9" spans="1:7" ht="33.75">
      <c r="A9" s="127" t="s">
        <v>169</v>
      </c>
      <c r="B9" s="22" t="s">
        <v>43</v>
      </c>
      <c r="C9" s="22" t="s">
        <v>35</v>
      </c>
      <c r="D9" s="22" t="s">
        <v>75</v>
      </c>
      <c r="E9" s="22" t="s">
        <v>166</v>
      </c>
      <c r="F9" s="22" t="s">
        <v>60</v>
      </c>
      <c r="G9" s="129">
        <v>11</v>
      </c>
    </row>
    <row r="10" spans="1:7">
      <c r="A10" s="128"/>
      <c r="B10" s="27" t="s">
        <v>4</v>
      </c>
      <c r="C10" s="27" t="s">
        <v>5</v>
      </c>
      <c r="D10" s="27" t="s">
        <v>5</v>
      </c>
      <c r="E10" s="27" t="s">
        <v>3</v>
      </c>
      <c r="F10" s="27" t="s">
        <v>27</v>
      </c>
      <c r="G10" s="130"/>
    </row>
    <row r="11" spans="1:7" s="15" customFormat="1" ht="22.5">
      <c r="A11" s="127" t="s">
        <v>97</v>
      </c>
      <c r="B11" s="22" t="s">
        <v>44</v>
      </c>
      <c r="C11" s="22" t="s">
        <v>45</v>
      </c>
      <c r="D11" s="22" t="s">
        <v>75</v>
      </c>
      <c r="E11" s="22" t="s">
        <v>158</v>
      </c>
      <c r="F11" s="22" t="s">
        <v>28</v>
      </c>
      <c r="G11" s="129">
        <v>8</v>
      </c>
    </row>
    <row r="12" spans="1:7" s="15" customFormat="1">
      <c r="A12" s="128"/>
      <c r="B12" s="27" t="s">
        <v>5</v>
      </c>
      <c r="C12" s="27" t="s">
        <v>4</v>
      </c>
      <c r="D12" s="27" t="s">
        <v>5</v>
      </c>
      <c r="E12" s="27" t="s">
        <v>3</v>
      </c>
      <c r="F12" s="27" t="s">
        <v>5</v>
      </c>
      <c r="G12" s="130"/>
    </row>
    <row r="13" spans="1:7" ht="45">
      <c r="A13" s="127" t="s">
        <v>121</v>
      </c>
      <c r="B13" s="22" t="s">
        <v>44</v>
      </c>
      <c r="C13" s="22" t="s">
        <v>6</v>
      </c>
      <c r="D13" s="22" t="s">
        <v>64</v>
      </c>
      <c r="E13" s="22" t="s">
        <v>165</v>
      </c>
      <c r="F13" s="22" t="s">
        <v>124</v>
      </c>
      <c r="G13" s="129">
        <v>11</v>
      </c>
    </row>
    <row r="14" spans="1:7">
      <c r="A14" s="128"/>
      <c r="B14" s="27" t="s">
        <v>5</v>
      </c>
      <c r="C14" s="27" t="s">
        <v>4</v>
      </c>
      <c r="D14" s="27" t="s">
        <v>5</v>
      </c>
      <c r="E14" s="27" t="s">
        <v>27</v>
      </c>
      <c r="F14" s="27" t="s">
        <v>3</v>
      </c>
      <c r="G14" s="130"/>
    </row>
    <row r="15" spans="1:7" ht="33.75">
      <c r="A15" s="127" t="s">
        <v>109</v>
      </c>
      <c r="B15" s="22" t="s">
        <v>33</v>
      </c>
      <c r="C15" s="22" t="s">
        <v>6</v>
      </c>
      <c r="D15" s="22" t="s">
        <v>65</v>
      </c>
      <c r="E15" s="22" t="s">
        <v>111</v>
      </c>
      <c r="F15" s="22" t="s">
        <v>116</v>
      </c>
      <c r="G15" s="129">
        <v>10</v>
      </c>
    </row>
    <row r="16" spans="1:7">
      <c r="A16" s="128"/>
      <c r="B16" s="27" t="s">
        <v>3</v>
      </c>
      <c r="C16" s="27" t="s">
        <v>4</v>
      </c>
      <c r="D16" s="27"/>
      <c r="E16" s="27" t="s">
        <v>4</v>
      </c>
      <c r="F16" s="27" t="s">
        <v>3</v>
      </c>
      <c r="G16" s="130"/>
    </row>
    <row r="17" spans="1:9" ht="89.25" customHeight="1">
      <c r="A17" s="126" t="s">
        <v>155</v>
      </c>
      <c r="B17" s="126"/>
      <c r="C17" s="126"/>
      <c r="D17" s="126"/>
      <c r="E17" s="126"/>
      <c r="F17" s="126"/>
      <c r="G17" s="126"/>
      <c r="H17" s="126"/>
      <c r="I17" s="126"/>
    </row>
  </sheetData>
  <mergeCells count="16">
    <mergeCell ref="A1:G1"/>
    <mergeCell ref="A13:A14"/>
    <mergeCell ref="A7:A8"/>
    <mergeCell ref="A11:A12"/>
    <mergeCell ref="G7:G8"/>
    <mergeCell ref="G11:G12"/>
    <mergeCell ref="G9:G10"/>
    <mergeCell ref="A3:A4"/>
    <mergeCell ref="G3:G4"/>
    <mergeCell ref="G13:G14"/>
    <mergeCell ref="A5:A6"/>
    <mergeCell ref="G5:G6"/>
    <mergeCell ref="G15:G16"/>
    <mergeCell ref="A17:I17"/>
    <mergeCell ref="A15:A16"/>
    <mergeCell ref="A9:A10"/>
  </mergeCells>
  <printOptions horizontalCentered="1"/>
  <pageMargins left="0.39370078740157483" right="0.39370078740157483" top="1.1811023622047245" bottom="0.78740157480314965" header="0.51181102362204722" footer="0.51181102362204722"/>
  <pageSetup paperSize="9" scale="75" orientation="landscape" r:id="rId1"/>
  <headerFooter alignWithMargins="0">
    <oddHeader>&amp;CNur für den &amp;"Arial,Fett"INTERNEN&amp;"Arial,Standard" Gebrauch - Keine Weitergabe an Dritte&amp;9
&amp;"Arial,Fett"&amp;16afm Entscheidungsnavigation Fondspolice / 3. Schicht (mit Garantie)</oddHeader>
    <oddFooter>&amp;LStand 01.2025&amp;C&amp;8Trotz größter Sorgfalt kann für die Richtigkeit der Informationen keine Haftung übernommen werden!&amp;RSeite 5 von 6</oddFooter>
  </headerFooter>
  <rowBreaks count="1" manualBreakCount="1">
    <brk id="1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7"/>
  <sheetViews>
    <sheetView view="pageBreakPreview" zoomScaleNormal="90" zoomScaleSheetLayoutView="100" workbookViewId="0">
      <selection activeCell="B9" sqref="A9:XFD10"/>
    </sheetView>
  </sheetViews>
  <sheetFormatPr baseColWidth="10" defaultRowHeight="12"/>
  <cols>
    <col min="1" max="1" width="14.5703125" style="43" customWidth="1"/>
    <col min="2" max="2" width="50.140625" style="8" customWidth="1"/>
    <col min="3" max="3" width="28.5703125" style="8" customWidth="1"/>
    <col min="4" max="4" width="23.7109375" style="8" customWidth="1"/>
    <col min="5" max="5" width="8.7109375" style="8" customWidth="1"/>
    <col min="6" max="16384" width="11.42578125" style="8"/>
  </cols>
  <sheetData>
    <row r="1" spans="1:5" ht="30" customHeight="1">
      <c r="A1" s="123" t="s">
        <v>17</v>
      </c>
      <c r="B1" s="123"/>
      <c r="C1" s="123"/>
      <c r="D1" s="123"/>
      <c r="E1" s="123"/>
    </row>
    <row r="2" spans="1:5" ht="33.75">
      <c r="A2" s="39" t="s">
        <v>0</v>
      </c>
      <c r="B2" s="33" t="s">
        <v>32</v>
      </c>
      <c r="C2" s="33" t="s">
        <v>13</v>
      </c>
      <c r="D2" s="36" t="s">
        <v>79</v>
      </c>
      <c r="E2" s="38" t="s">
        <v>62</v>
      </c>
    </row>
    <row r="3" spans="1:5" customFormat="1" ht="33.75">
      <c r="A3" s="127" t="s">
        <v>99</v>
      </c>
      <c r="B3" s="22" t="s">
        <v>93</v>
      </c>
      <c r="C3" s="131" t="s">
        <v>3</v>
      </c>
      <c r="D3" s="22" t="s">
        <v>118</v>
      </c>
      <c r="E3" s="129">
        <f t="shared" ref="E3" si="0">SUM(LEN(B4),LEN(C3),LEN(D4))</f>
        <v>8</v>
      </c>
    </row>
    <row r="4" spans="1:5" customFormat="1" ht="12.75">
      <c r="A4" s="128"/>
      <c r="B4" s="46" t="s">
        <v>27</v>
      </c>
      <c r="C4" s="132"/>
      <c r="D4" s="46" t="s">
        <v>5</v>
      </c>
      <c r="E4" s="130"/>
    </row>
    <row r="5" spans="1:5" s="57" customFormat="1" ht="33.75">
      <c r="A5" s="127" t="s">
        <v>135</v>
      </c>
      <c r="B5" s="22" t="s">
        <v>76</v>
      </c>
      <c r="C5" s="131" t="s">
        <v>3</v>
      </c>
      <c r="D5" s="22" t="s">
        <v>59</v>
      </c>
      <c r="E5" s="129">
        <f t="shared" ref="E5" si="1">SUM(LEN(B6),LEN(C5),LEN(D6))</f>
        <v>7</v>
      </c>
    </row>
    <row r="6" spans="1:5" s="57" customFormat="1" ht="12.75">
      <c r="A6" s="128"/>
      <c r="B6" s="46" t="s">
        <v>4</v>
      </c>
      <c r="C6" s="132"/>
      <c r="D6" s="46" t="s">
        <v>4</v>
      </c>
      <c r="E6" s="130"/>
    </row>
    <row r="7" spans="1:5" customFormat="1" ht="33.75">
      <c r="A7" s="127" t="s">
        <v>98</v>
      </c>
      <c r="B7" s="22" t="s">
        <v>78</v>
      </c>
      <c r="C7" s="131" t="s">
        <v>3</v>
      </c>
      <c r="D7" s="22" t="s">
        <v>59</v>
      </c>
      <c r="E7" s="129">
        <f>SUM(LEN(B8),LEN(C7),LEN(D8))</f>
        <v>7</v>
      </c>
    </row>
    <row r="8" spans="1:5" customFormat="1" ht="12.75">
      <c r="A8" s="128"/>
      <c r="B8" s="46" t="s">
        <v>4</v>
      </c>
      <c r="C8" s="132"/>
      <c r="D8" s="46" t="s">
        <v>4</v>
      </c>
      <c r="E8" s="130"/>
    </row>
    <row r="9" spans="1:5" s="15" customFormat="1" ht="22.5">
      <c r="A9" s="127" t="s">
        <v>96</v>
      </c>
      <c r="B9" s="22" t="s">
        <v>77</v>
      </c>
      <c r="C9" s="131" t="s">
        <v>3</v>
      </c>
      <c r="D9" s="22" t="s">
        <v>59</v>
      </c>
      <c r="E9" s="129">
        <f t="shared" ref="E9" si="2">SUM(LEN(B10),LEN(C9),LEN(D10))</f>
        <v>7</v>
      </c>
    </row>
    <row r="10" spans="1:5" s="15" customFormat="1" ht="12.75">
      <c r="A10" s="128"/>
      <c r="B10" s="46" t="s">
        <v>4</v>
      </c>
      <c r="C10" s="132"/>
      <c r="D10" s="46" t="s">
        <v>4</v>
      </c>
      <c r="E10" s="130"/>
    </row>
    <row r="11" spans="1:5" customFormat="1" ht="22.5">
      <c r="A11" s="127" t="s">
        <v>97</v>
      </c>
      <c r="B11" s="22" t="s">
        <v>65</v>
      </c>
      <c r="C11" s="131" t="s">
        <v>3</v>
      </c>
      <c r="D11" s="22" t="s">
        <v>59</v>
      </c>
      <c r="E11" s="129">
        <f t="shared" ref="E11" si="3">SUM(LEN(B12),LEN(C11),LEN(D12))</f>
        <v>5</v>
      </c>
    </row>
    <row r="12" spans="1:5" customFormat="1" ht="12.75">
      <c r="A12" s="128"/>
      <c r="B12" s="46"/>
      <c r="C12" s="132"/>
      <c r="D12" s="46" t="s">
        <v>4</v>
      </c>
      <c r="E12" s="130"/>
    </row>
    <row r="13" spans="1:5" s="15" customFormat="1" ht="12.75">
      <c r="A13" s="127" t="s">
        <v>121</v>
      </c>
      <c r="B13" s="22" t="s">
        <v>65</v>
      </c>
      <c r="C13" s="131" t="s">
        <v>3</v>
      </c>
      <c r="D13" s="22" t="s">
        <v>58</v>
      </c>
      <c r="E13" s="129">
        <v>5</v>
      </c>
    </row>
    <row r="14" spans="1:5" s="15" customFormat="1" ht="12.75">
      <c r="A14" s="128"/>
      <c r="B14" s="46" t="s">
        <v>10</v>
      </c>
      <c r="C14" s="132"/>
      <c r="D14" s="46" t="s">
        <v>4</v>
      </c>
      <c r="E14" s="130"/>
    </row>
    <row r="15" spans="1:5" ht="22.5">
      <c r="A15" s="127" t="s">
        <v>109</v>
      </c>
      <c r="B15" s="22" t="s">
        <v>117</v>
      </c>
      <c r="C15" s="131" t="s">
        <v>3</v>
      </c>
      <c r="D15" s="22" t="s">
        <v>118</v>
      </c>
      <c r="E15" s="129">
        <f t="shared" ref="E15" si="4">SUM(LEN(B16),LEN(C15),LEN(D16))</f>
        <v>5</v>
      </c>
    </row>
    <row r="16" spans="1:5">
      <c r="A16" s="128"/>
      <c r="B16" s="46" t="s">
        <v>5</v>
      </c>
      <c r="C16" s="133"/>
      <c r="D16" s="46" t="s">
        <v>5</v>
      </c>
      <c r="E16" s="130"/>
    </row>
    <row r="17" spans="1:5">
      <c r="A17" s="43" t="s">
        <v>10</v>
      </c>
      <c r="B17" s="10"/>
      <c r="C17" s="14"/>
      <c r="D17" s="10"/>
      <c r="E17" s="10"/>
    </row>
    <row r="26" spans="1:5">
      <c r="A26" s="44"/>
      <c r="B26" s="9"/>
      <c r="C26" s="9"/>
      <c r="D26" s="9"/>
      <c r="E26" s="9"/>
    </row>
    <row r="27" spans="1:5">
      <c r="A27" s="44"/>
      <c r="B27" s="9"/>
      <c r="C27" s="9"/>
      <c r="D27" s="9"/>
      <c r="E27" s="9"/>
    </row>
  </sheetData>
  <mergeCells count="22">
    <mergeCell ref="C7:C8"/>
    <mergeCell ref="E5:E6"/>
    <mergeCell ref="A7:A8"/>
    <mergeCell ref="A1:E1"/>
    <mergeCell ref="E7:E8"/>
    <mergeCell ref="E9:E10"/>
    <mergeCell ref="A3:A4"/>
    <mergeCell ref="C3:C4"/>
    <mergeCell ref="E3:E4"/>
    <mergeCell ref="A5:A6"/>
    <mergeCell ref="C5:C6"/>
    <mergeCell ref="E13:E14"/>
    <mergeCell ref="C9:C10"/>
    <mergeCell ref="A11:A12"/>
    <mergeCell ref="C13:C14"/>
    <mergeCell ref="A13:A14"/>
    <mergeCell ref="A15:A16"/>
    <mergeCell ref="C11:C12"/>
    <mergeCell ref="A9:A10"/>
    <mergeCell ref="C15:C16"/>
    <mergeCell ref="E15:E16"/>
    <mergeCell ref="E11:E12"/>
  </mergeCells>
  <printOptions horizontalCentered="1"/>
  <pageMargins left="0.39370078740157483" right="0.39370078740157483" top="1.1811023622047245" bottom="0.78740157480314965" header="0.51181102362204722" footer="0.51181102362204722"/>
  <pageSetup paperSize="9" scale="80" orientation="landscape" r:id="rId1"/>
  <headerFooter alignWithMargins="0">
    <oddHeader>&amp;CNur für den&amp;"Arial,Fett" INTERNEN&amp;"Arial,Standard" Gebrauch - keine Weitergabe an Dritte
&amp;"Arial,Fett"&amp;16afm Entscheidungsnavigation Fondspolice / 3. Schicht (mit Garantie)</oddHeader>
    <oddFooter>&amp;LStand 01.2025&amp;C&amp;8Trotz größter Sorgfalt kann für die Richtigkeit der Informationen keine Haftung übernommen werden!&amp;RSeite 6 von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10</vt:i4>
      </vt:variant>
    </vt:vector>
  </HeadingPairs>
  <TitlesOfParts>
    <vt:vector size="17" baseType="lpstr">
      <vt:lpstr>Deckblatt</vt:lpstr>
      <vt:lpstr>Gesamt</vt:lpstr>
      <vt:lpstr>Finanzstärke extern</vt:lpstr>
      <vt:lpstr>Teil I Ertrag &amp; Kosten </vt:lpstr>
      <vt:lpstr>Teil II</vt:lpstr>
      <vt:lpstr>Teil III</vt:lpstr>
      <vt:lpstr>Teil IV</vt:lpstr>
      <vt:lpstr>'Finanzstärke extern'!Druckbereich</vt:lpstr>
      <vt:lpstr>Gesamt!Druckbereich</vt:lpstr>
      <vt:lpstr>'Teil I Ertrag &amp; Kosten '!Druckbereich</vt:lpstr>
      <vt:lpstr>'Teil III'!Druckbereich</vt:lpstr>
      <vt:lpstr>'Teil IV'!Druckbereich</vt:lpstr>
      <vt:lpstr>Gesamt!Drucktitel</vt:lpstr>
      <vt:lpstr>'Teil I Ertrag &amp; Kosten '!Drucktitel</vt:lpstr>
      <vt:lpstr>'Teil II'!Drucktitel</vt:lpstr>
      <vt:lpstr>'Teil III'!Drucktitel</vt:lpstr>
      <vt:lpstr>'Teil IV'!Drucktitel</vt:lpstr>
    </vt:vector>
  </TitlesOfParts>
  <Company>afm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Ringo Wilken</dc:creator>
  <cp:lastModifiedBy>Harden, Britta</cp:lastModifiedBy>
  <cp:lastPrinted>2023-06-16T08:41:40Z</cp:lastPrinted>
  <dcterms:created xsi:type="dcterms:W3CDTF">2006-03-21T08:03:08Z</dcterms:created>
  <dcterms:modified xsi:type="dcterms:W3CDTF">2025-01-14T13:40:11Z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